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charts/chart6.xml" ContentType="application/vnd.openxmlformats-officedocument.drawingml.chart+xml"/>
  <Override PartName="/xl/drawings/drawing13.xml" ContentType="application/vnd.openxmlformats-officedocument.drawingml.chartshapes+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charts/chart10.xml" ContentType="application/vnd.openxmlformats-officedocument.drawingml.chart+xml"/>
  <Override PartName="/xl/drawings/drawing17.xml" ContentType="application/vnd.openxmlformats-officedocument.drawingml.chartshapes+xml"/>
  <Override PartName="/xl/charts/chart11.xml" ContentType="application/vnd.openxmlformats-officedocument.drawingml.chart+xml"/>
  <Override PartName="/xl/drawings/drawing18.xml" ContentType="application/vnd.openxmlformats-officedocument.drawingml.chartshapes+xml"/>
  <Override PartName="/xl/charts/chart12.xml" ContentType="application/vnd.openxmlformats-officedocument.drawingml.chart+xml"/>
  <Override PartName="/xl/drawings/drawing19.xml" ContentType="application/vnd.openxmlformats-officedocument.drawingml.chartshapes+xml"/>
  <Override PartName="/xl/charts/chart13.xml" ContentType="application/vnd.openxmlformats-officedocument.drawingml.chart+xml"/>
  <Override PartName="/xl/drawings/drawing20.xml" ContentType="application/vnd.openxmlformats-officedocument.drawingml.chartshapes+xml"/>
  <Override PartName="/xl/charts/chart14.xml" ContentType="application/vnd.openxmlformats-officedocument.drawingml.chart+xml"/>
  <Override PartName="/xl/drawings/drawing21.xml" ContentType="application/vnd.openxmlformats-officedocument.drawingml.chartshapes+xml"/>
  <Override PartName="/xl/charts/chart15.xml" ContentType="application/vnd.openxmlformats-officedocument.drawingml.chart+xml"/>
  <Override PartName="/xl/drawings/drawing22.xml" ContentType="application/vnd.openxmlformats-officedocument.drawingml.chartshapes+xml"/>
  <Override PartName="/xl/charts/chart16.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08_相談第二グループ\03_消費者被害未然防止対策事業\03_消費者被害未然防止対策事業\01_消費生活情報収集提供\09_消費生活相談概要（年報）\R３年報\10 オープンデータ\HP\"/>
    </mc:Choice>
  </mc:AlternateContent>
  <bookViews>
    <workbookView xWindow="600" yWindow="36" windowWidth="19392" windowHeight="8052" tabRatio="599" firstSheet="3" activeTab="3"/>
  </bookViews>
  <sheets>
    <sheet name="★このシートの使い方" sheetId="50" state="hidden" r:id="rId1"/>
    <sheet name="（記）販売購入形態×高齢者×若者" sheetId="46" state="hidden" r:id="rId2"/>
    <sheet name="1消費生活相談総件数の推移" sheetId="8" state="hidden" r:id="rId3"/>
    <sheet name="県内の消費生活相談窓口の消費生活相談総件数" sheetId="6" r:id="rId4"/>
    <sheet name="相談者の居住地別苦情相談件数" sheetId="9" r:id="rId5"/>
    <sheet name="5苦情相談の商品・役務上位品目" sheetId="4" state="hidden" r:id="rId6"/>
    <sheet name="9苦情相談の契約当事者年代別件数表" sheetId="39" state="hidden" r:id="rId7"/>
    <sheet name="苦情相談件数の多い上位15品目" sheetId="54" r:id="rId8"/>
    <sheet name="年代別の苦情相談上位５品目" sheetId="1" r:id="rId9"/>
    <sheet name="付表2-2" sheetId="10" state="hidden" r:id="rId10"/>
    <sheet name="性別年代別相談件数" sheetId="12" state="hidden" r:id="rId11"/>
    <sheet name="職業別" sheetId="11" state="hidden" r:id="rId12"/>
    <sheet name="販売購入形態別件数及び構成比" sheetId="13" r:id="rId13"/>
    <sheet name="14販売購入形態グラフ (記者発表用（マルチ)" sheetId="52" state="hidden" r:id="rId14"/>
    <sheet name="クーリング・オフ" sheetId="19" state="hidden" r:id="rId15"/>
    <sheet name="付図7" sheetId="20" state="hidden" r:id="rId16"/>
    <sheet name="8苦情相談の契約当事者年代別件数" sheetId="2" state="hidden" r:id="rId17"/>
    <sheet name="付Ⅰ表21（地域別件数）" sheetId="23" state="hidden" r:id="rId18"/>
    <sheet name="県地域別" sheetId="25" state="hidden" r:id="rId19"/>
  </sheets>
  <definedNames>
    <definedName name="_xlnm._FilterDatabase" localSheetId="5" hidden="1">'5苦情相談の商品・役務上位品目'!$A$4:$I$4</definedName>
    <definedName name="_xlnm._FilterDatabase" localSheetId="7" hidden="1">苦情相談件数の多い上位15品目!$A$5:$I$5</definedName>
    <definedName name="OLE_LINK1" localSheetId="3">県内の消費生活相談窓口の消費生活相談総件数!$B$1</definedName>
    <definedName name="_xlnm.Print_Area" localSheetId="13">'14販売購入形態グラフ (記者発表用（マルチ)'!$A$1:$U$84</definedName>
    <definedName name="_xlnm.Print_Area" localSheetId="5">'5苦情相談の商品・役務上位品目'!$A$1:$J$29</definedName>
    <definedName name="_xlnm.Print_Area" localSheetId="16">'8苦情相談の契約当事者年代別件数'!$A$1:$Q$32</definedName>
    <definedName name="_xlnm.Print_Area" localSheetId="7">苦情相談件数の多い上位15品目!$A$1:$J$25</definedName>
    <definedName name="_xlnm.Print_Area" localSheetId="10">性別年代別相談件数!$A$1:$O$24</definedName>
    <definedName name="_xlnm.Print_Area" localSheetId="4">相談者の居住地別苦情相談件数!$A$1:$K$45</definedName>
    <definedName name="_xlnm.Print_Area" localSheetId="8">年代別の苦情相談上位５品目!$A$1:$M$15</definedName>
    <definedName name="_xlnm.Print_Area" localSheetId="12">販売購入形態別件数及び構成比!$A$1:$J$41</definedName>
  </definedNames>
  <calcPr calcId="152511"/>
</workbook>
</file>

<file path=xl/calcChain.xml><?xml version="1.0" encoding="utf-8"?>
<calcChain xmlns="http://schemas.openxmlformats.org/spreadsheetml/2006/main">
  <c r="H18" i="54" l="1"/>
  <c r="H16" i="54"/>
  <c r="H15" i="54"/>
  <c r="H14" i="54"/>
  <c r="H13" i="54"/>
  <c r="H12" i="54"/>
  <c r="H11" i="54"/>
  <c r="H10" i="54"/>
  <c r="H8" i="54"/>
  <c r="H7" i="54"/>
  <c r="H6" i="54"/>
  <c r="G29" i="6" l="1"/>
  <c r="G28" i="6"/>
  <c r="G27" i="6"/>
  <c r="G25" i="6"/>
  <c r="G24" i="6"/>
  <c r="G23" i="6"/>
  <c r="G20" i="6"/>
  <c r="G19" i="6"/>
  <c r="G18" i="6"/>
  <c r="G17" i="6"/>
  <c r="G16" i="6"/>
  <c r="G15" i="6"/>
  <c r="G14" i="6"/>
  <c r="G13" i="6"/>
  <c r="G12" i="6"/>
  <c r="G11" i="6"/>
  <c r="G9" i="6"/>
  <c r="G8" i="6"/>
  <c r="G7" i="6"/>
  <c r="G6" i="6"/>
  <c r="G5" i="6"/>
  <c r="H5" i="2" l="1"/>
  <c r="B5" i="2"/>
  <c r="C29" i="6" l="1"/>
  <c r="E5" i="13" l="1"/>
  <c r="I22" i="13" l="1"/>
  <c r="J22" i="13" s="1"/>
  <c r="I21" i="13"/>
  <c r="J21" i="13" s="1"/>
  <c r="I19" i="13"/>
  <c r="I17" i="13"/>
  <c r="J17" i="13" s="1"/>
  <c r="I15" i="13"/>
  <c r="J15" i="13" s="1"/>
  <c r="I13" i="13"/>
  <c r="J13" i="13" s="1"/>
  <c r="I9" i="13"/>
  <c r="J9" i="13" s="1"/>
  <c r="I7" i="13"/>
  <c r="J7" i="13" s="1"/>
  <c r="I5" i="13"/>
  <c r="J5" i="13" s="1"/>
  <c r="I4" i="13"/>
  <c r="J4" i="13" s="1"/>
  <c r="F22" i="13"/>
  <c r="F21" i="13"/>
  <c r="F20" i="13"/>
  <c r="F19" i="13"/>
  <c r="F17" i="13"/>
  <c r="F16" i="13"/>
  <c r="F15" i="13"/>
  <c r="F14" i="13"/>
  <c r="F13" i="13"/>
  <c r="F12" i="13"/>
  <c r="F10" i="13"/>
  <c r="F9" i="13"/>
  <c r="F8" i="13"/>
  <c r="F7" i="13"/>
  <c r="H7" i="13"/>
  <c r="C6" i="39"/>
  <c r="D6" i="39"/>
  <c r="E6" i="39"/>
  <c r="F6" i="39"/>
  <c r="G6" i="39"/>
  <c r="H6" i="39"/>
  <c r="I6" i="39"/>
  <c r="J6" i="39"/>
  <c r="K6" i="39"/>
  <c r="K4" i="39"/>
  <c r="J4" i="39"/>
  <c r="I4" i="39"/>
  <c r="H4" i="39"/>
  <c r="G4" i="39"/>
  <c r="F4" i="39"/>
  <c r="E4" i="39"/>
  <c r="D4" i="39"/>
  <c r="C4" i="39"/>
  <c r="L4" i="2"/>
  <c r="G41" i="9" l="1"/>
  <c r="G40" i="9"/>
  <c r="E24" i="9"/>
  <c r="G24" i="9" s="1"/>
  <c r="G37" i="9"/>
  <c r="G36" i="9"/>
  <c r="G35" i="9"/>
  <c r="G34" i="9"/>
  <c r="G33" i="9"/>
  <c r="G32" i="9"/>
  <c r="G31" i="9"/>
  <c r="G30" i="9"/>
  <c r="G28" i="9"/>
  <c r="G27" i="9"/>
  <c r="G26" i="9"/>
  <c r="G25" i="9"/>
  <c r="G23" i="9"/>
  <c r="G22" i="9"/>
  <c r="G21" i="9"/>
  <c r="G19" i="9"/>
  <c r="G18" i="9"/>
  <c r="G17" i="9"/>
  <c r="G15" i="9"/>
  <c r="G12" i="9"/>
  <c r="G10" i="9"/>
  <c r="G9" i="9"/>
  <c r="G7" i="9"/>
  <c r="G6" i="9"/>
  <c r="G5" i="9"/>
  <c r="E39" i="9"/>
  <c r="G39" i="9" s="1"/>
  <c r="E29" i="6"/>
  <c r="G26" i="6"/>
  <c r="G22" i="6"/>
  <c r="G21" i="6"/>
  <c r="G10" i="6"/>
  <c r="E28" i="6"/>
  <c r="E26" i="6"/>
  <c r="E25" i="6"/>
  <c r="E23" i="6"/>
  <c r="E22" i="6"/>
  <c r="E21" i="6"/>
  <c r="E20" i="6"/>
  <c r="E18" i="6"/>
  <c r="E17" i="6"/>
  <c r="E16" i="6"/>
  <c r="E15" i="6"/>
  <c r="E14" i="6"/>
  <c r="E12" i="6"/>
  <c r="E11" i="6"/>
  <c r="E10" i="6"/>
  <c r="C27" i="6"/>
  <c r="H4" i="54" l="1"/>
  <c r="H9" i="54"/>
  <c r="H5" i="54"/>
  <c r="H21" i="13" l="1"/>
  <c r="D22" i="12" l="1"/>
  <c r="E22" i="12"/>
  <c r="F22" i="12"/>
  <c r="G22" i="12"/>
  <c r="H22" i="12"/>
  <c r="I22" i="12"/>
  <c r="J22" i="12"/>
  <c r="K22" i="12"/>
  <c r="L22" i="12"/>
  <c r="G17" i="12"/>
  <c r="E17" i="12"/>
  <c r="D17" i="12"/>
  <c r="D7" i="12"/>
  <c r="D7" i="23" l="1"/>
  <c r="E7" i="23"/>
  <c r="F7" i="23"/>
  <c r="G7" i="23"/>
  <c r="H7" i="23"/>
  <c r="I7" i="23"/>
  <c r="J7" i="23"/>
  <c r="K7" i="23"/>
  <c r="K6" i="23"/>
  <c r="J6" i="23"/>
  <c r="I6" i="23"/>
  <c r="H6" i="23"/>
  <c r="G6" i="23"/>
  <c r="F6" i="23"/>
  <c r="E6" i="23"/>
  <c r="D6" i="23"/>
  <c r="L4" i="23"/>
  <c r="D5" i="11" l="1"/>
  <c r="I8" i="46" l="1"/>
  <c r="I5" i="46"/>
  <c r="I4" i="46"/>
  <c r="I3" i="46"/>
  <c r="C8" i="46" l="1"/>
  <c r="C7" i="46"/>
  <c r="C6" i="46"/>
  <c r="C5" i="46"/>
  <c r="C4" i="46"/>
  <c r="C3" i="46"/>
  <c r="B7" i="20" l="1"/>
  <c r="M18" i="12" l="1"/>
  <c r="H11" i="4" l="1"/>
  <c r="F41" i="9"/>
  <c r="G38" i="9"/>
  <c r="F38" i="9" s="1"/>
  <c r="F37" i="9"/>
  <c r="F36" i="9"/>
  <c r="F35" i="9"/>
  <c r="F34" i="9"/>
  <c r="G29" i="9"/>
  <c r="F29" i="9" s="1"/>
  <c r="F28" i="9"/>
  <c r="F26" i="9"/>
  <c r="F25" i="9"/>
  <c r="F23" i="9"/>
  <c r="G20" i="9"/>
  <c r="F20" i="9" s="1"/>
  <c r="F19" i="9"/>
  <c r="F18" i="9"/>
  <c r="G16" i="9"/>
  <c r="F16" i="9" s="1"/>
  <c r="G14" i="9"/>
  <c r="F14" i="9" s="1"/>
  <c r="G13" i="9"/>
  <c r="G11" i="9"/>
  <c r="F11" i="9" s="1"/>
  <c r="F9" i="9"/>
  <c r="G8" i="9"/>
  <c r="F8" i="9" s="1"/>
  <c r="F7" i="9"/>
  <c r="F6" i="9"/>
  <c r="F33" i="9"/>
  <c r="F31" i="9"/>
  <c r="F22" i="9"/>
  <c r="F21" i="9"/>
  <c r="F12" i="9"/>
  <c r="F5" i="9"/>
  <c r="H4" i="25" l="1"/>
  <c r="C7" i="20" l="1"/>
  <c r="C6" i="20"/>
  <c r="C5" i="20"/>
  <c r="C4" i="20"/>
  <c r="C3" i="20"/>
  <c r="C2" i="20"/>
  <c r="H5" i="19"/>
  <c r="G5" i="19"/>
  <c r="F5" i="19"/>
  <c r="E5" i="19"/>
  <c r="D5" i="19"/>
  <c r="C5" i="19"/>
  <c r="C10" i="11" l="1"/>
  <c r="E18" i="12"/>
  <c r="D18" i="12"/>
  <c r="F30" i="9"/>
  <c r="F27" i="9"/>
  <c r="F40" i="9"/>
  <c r="D38" i="9"/>
  <c r="D36" i="9"/>
  <c r="D34" i="9"/>
  <c r="D31" i="9"/>
  <c r="D28" i="9"/>
  <c r="D27" i="9"/>
  <c r="D26" i="9"/>
  <c r="D23" i="9"/>
  <c r="D21" i="9"/>
  <c r="D20" i="9"/>
  <c r="D19" i="9"/>
  <c r="D15" i="9"/>
  <c r="F10" i="9"/>
  <c r="D5" i="9"/>
  <c r="D37" i="9"/>
  <c r="D33" i="9"/>
  <c r="D30" i="9"/>
  <c r="D18" i="9"/>
  <c r="D14" i="9"/>
  <c r="D13" i="9"/>
  <c r="D12" i="9"/>
  <c r="L3" i="2"/>
  <c r="H3" i="4"/>
  <c r="E13" i="25"/>
  <c r="E12" i="25"/>
  <c r="E11" i="25"/>
  <c r="E10" i="25"/>
  <c r="E8" i="25"/>
  <c r="E7" i="25"/>
  <c r="E6" i="25"/>
  <c r="E5" i="25"/>
  <c r="E4" i="25"/>
  <c r="K5" i="2" l="1"/>
  <c r="C5" i="2"/>
  <c r="J5" i="2"/>
  <c r="I5" i="2"/>
  <c r="G5" i="2"/>
  <c r="F5" i="2"/>
  <c r="E5" i="2"/>
  <c r="D5" i="2"/>
  <c r="D10" i="9"/>
  <c r="D17" i="9"/>
  <c r="F17" i="9"/>
  <c r="D9" i="9"/>
  <c r="D8" i="9"/>
  <c r="D6" i="9"/>
  <c r="L9" i="23"/>
  <c r="L10" i="23" s="1"/>
  <c r="J10" i="23"/>
  <c r="I10" i="23"/>
  <c r="H10" i="23"/>
  <c r="G10" i="23"/>
  <c r="F10" i="23"/>
  <c r="E10" i="23"/>
  <c r="D10" i="23"/>
  <c r="L5" i="23"/>
  <c r="H4" i="19"/>
  <c r="B10" i="11" l="1"/>
  <c r="D21" i="12"/>
  <c r="M21" i="12"/>
  <c r="M20" i="12"/>
  <c r="H17" i="12"/>
  <c r="F12" i="12"/>
  <c r="E12" i="12"/>
  <c r="D12" i="12"/>
  <c r="M4" i="12"/>
  <c r="M6" i="12"/>
  <c r="H28" i="4" l="1"/>
  <c r="H7" i="4"/>
  <c r="H6" i="4"/>
  <c r="H5" i="4"/>
  <c r="E42" i="9"/>
  <c r="G42" i="9" s="1"/>
  <c r="F39" i="9" l="1"/>
  <c r="F24" i="9" l="1"/>
  <c r="E24" i="6"/>
  <c r="E19" i="6"/>
  <c r="E8" i="6"/>
  <c r="E7" i="6"/>
  <c r="E6" i="6"/>
  <c r="E5" i="6"/>
  <c r="D27" i="6"/>
  <c r="D29" i="6" s="1"/>
  <c r="E12" i="8"/>
  <c r="F11" i="8"/>
  <c r="D11" i="8"/>
  <c r="F10" i="8"/>
  <c r="D10" i="8"/>
  <c r="D9" i="8"/>
  <c r="D8" i="8"/>
  <c r="F42" i="9" l="1"/>
  <c r="D117" i="52"/>
  <c r="C117" i="52"/>
  <c r="N99" i="52"/>
  <c r="M99" i="52"/>
  <c r="D99" i="52"/>
  <c r="C99" i="52"/>
  <c r="D81" i="52"/>
  <c r="C81" i="52"/>
  <c r="N64" i="52"/>
  <c r="M64" i="52"/>
  <c r="N47" i="52"/>
  <c r="M47" i="52"/>
  <c r="D47" i="52"/>
  <c r="C47" i="52"/>
  <c r="N30" i="52"/>
  <c r="M30" i="52"/>
  <c r="D30" i="52"/>
  <c r="C30" i="52"/>
  <c r="N15" i="52"/>
  <c r="M15" i="52"/>
  <c r="D15" i="52"/>
  <c r="C15" i="52"/>
  <c r="H26" i="25" l="1"/>
  <c r="H25" i="25"/>
  <c r="H24" i="25"/>
  <c r="H23" i="25"/>
  <c r="H22" i="25"/>
  <c r="H21" i="25"/>
  <c r="H20" i="25"/>
  <c r="H19" i="25"/>
  <c r="H18" i="25"/>
  <c r="H17" i="25"/>
  <c r="E26" i="25"/>
  <c r="E25" i="25"/>
  <c r="E24" i="25"/>
  <c r="E23" i="25"/>
  <c r="E22" i="25"/>
  <c r="E21" i="25"/>
  <c r="E20" i="25"/>
  <c r="E19" i="25"/>
  <c r="E18" i="25"/>
  <c r="E17" i="25"/>
  <c r="F5" i="13" l="1"/>
  <c r="H19" i="13"/>
  <c r="H17" i="13"/>
  <c r="H15" i="13"/>
  <c r="H13" i="13"/>
  <c r="H11" i="13"/>
  <c r="H9" i="13"/>
  <c r="H5" i="13"/>
  <c r="F11" i="13"/>
  <c r="L12" i="12"/>
  <c r="K12" i="12"/>
  <c r="J12" i="12"/>
  <c r="I12" i="12"/>
  <c r="H12" i="12"/>
  <c r="G12" i="12"/>
  <c r="O3" i="39"/>
  <c r="M4" i="39" l="1"/>
  <c r="N26" i="25"/>
  <c r="N25" i="25"/>
  <c r="N24" i="25"/>
  <c r="N23" i="25"/>
  <c r="N22" i="25"/>
  <c r="N21" i="25"/>
  <c r="N20" i="25"/>
  <c r="N19" i="25"/>
  <c r="N18" i="25"/>
  <c r="N17" i="25"/>
  <c r="K26" i="25"/>
  <c r="K25" i="25"/>
  <c r="K24" i="25"/>
  <c r="K23" i="25"/>
  <c r="K22" i="25"/>
  <c r="K21" i="25"/>
  <c r="K20" i="25"/>
  <c r="K19" i="25"/>
  <c r="K18" i="25"/>
  <c r="K17" i="25"/>
  <c r="N13" i="25"/>
  <c r="N12" i="25"/>
  <c r="N11" i="25"/>
  <c r="N10" i="25"/>
  <c r="N9" i="25"/>
  <c r="N8" i="25"/>
  <c r="N7" i="25"/>
  <c r="N6" i="25"/>
  <c r="N5" i="25"/>
  <c r="N4" i="25"/>
  <c r="K13" i="25"/>
  <c r="K12" i="25"/>
  <c r="K11" i="25"/>
  <c r="K10" i="25"/>
  <c r="K9" i="25"/>
  <c r="K8" i="25"/>
  <c r="K7" i="25"/>
  <c r="K6" i="25"/>
  <c r="K5" i="25"/>
  <c r="K4" i="25"/>
  <c r="L18" i="23"/>
  <c r="J18" i="23"/>
  <c r="I18" i="23"/>
  <c r="H18" i="23"/>
  <c r="G18" i="23"/>
  <c r="F18" i="23"/>
  <c r="E18" i="23"/>
  <c r="D18" i="23"/>
  <c r="J16" i="23"/>
  <c r="I16" i="23"/>
  <c r="H16" i="23"/>
  <c r="G16" i="23"/>
  <c r="F16" i="23"/>
  <c r="E16" i="23"/>
  <c r="D16" i="23"/>
  <c r="H12" i="13" l="1"/>
  <c r="H10" i="13"/>
  <c r="H8" i="13"/>
  <c r="H18" i="13"/>
  <c r="H16" i="13"/>
  <c r="D6" i="11"/>
  <c r="D30" i="12"/>
  <c r="E30" i="12"/>
  <c r="F18" i="13" l="1"/>
  <c r="E7" i="12"/>
  <c r="F7" i="12"/>
  <c r="G7" i="12"/>
  <c r="H7" i="12"/>
  <c r="I7" i="12"/>
  <c r="J7" i="12"/>
  <c r="K7" i="12"/>
  <c r="L7" i="12"/>
  <c r="F17" i="12"/>
  <c r="I17" i="12"/>
  <c r="J17" i="12"/>
  <c r="K17" i="12"/>
  <c r="L17" i="12"/>
  <c r="H19" i="4" l="1"/>
  <c r="H18" i="4"/>
  <c r="H16" i="4"/>
  <c r="H15" i="4"/>
  <c r="H14" i="4"/>
  <c r="H13" i="4"/>
  <c r="H12" i="4"/>
  <c r="H10" i="4"/>
  <c r="H9" i="4"/>
  <c r="H8" i="4"/>
  <c r="H4" i="4"/>
  <c r="L19" i="23" l="1"/>
  <c r="R19" i="23"/>
  <c r="R17" i="23"/>
  <c r="R15" i="23"/>
  <c r="E26" i="12" l="1"/>
  <c r="D26" i="12"/>
  <c r="V3" i="20" l="1"/>
  <c r="L18" i="12" l="1"/>
  <c r="H17" i="4" l="1"/>
  <c r="L17" i="23" l="1"/>
  <c r="H20" i="13" l="1"/>
  <c r="H12" i="25" l="1"/>
  <c r="O5" i="39" l="1"/>
  <c r="M6" i="39" l="1"/>
  <c r="T22" i="20"/>
  <c r="S22" i="20"/>
  <c r="R22" i="20"/>
  <c r="Q22" i="20"/>
  <c r="P22" i="20"/>
  <c r="O22" i="20"/>
  <c r="H13" i="25" l="1"/>
  <c r="H11" i="25" l="1"/>
  <c r="H10" i="25"/>
  <c r="H9" i="25"/>
  <c r="H8" i="25"/>
  <c r="H7" i="25"/>
  <c r="H6" i="25"/>
  <c r="H5" i="25"/>
  <c r="E9" i="25"/>
  <c r="L15" i="23"/>
  <c r="T24" i="20" l="1"/>
  <c r="S24" i="20"/>
  <c r="R24" i="20"/>
  <c r="Q24" i="20"/>
  <c r="P24" i="20"/>
  <c r="O24" i="20"/>
  <c r="T8" i="20"/>
  <c r="S8" i="20"/>
  <c r="R8" i="20"/>
  <c r="Q8" i="20"/>
  <c r="P8" i="20"/>
  <c r="O8" i="20"/>
  <c r="H22" i="13" l="1"/>
  <c r="H14" i="13"/>
  <c r="M15" i="12"/>
  <c r="E6" i="12" l="1"/>
  <c r="L6" i="12"/>
  <c r="M11" i="12"/>
  <c r="J11" i="12"/>
  <c r="K11" i="12"/>
  <c r="F11" i="12"/>
  <c r="L11" i="12"/>
  <c r="E11" i="12"/>
  <c r="D11" i="12"/>
  <c r="H11" i="12"/>
  <c r="G11" i="12"/>
  <c r="I11" i="12"/>
  <c r="J16" i="12"/>
  <c r="I16" i="12"/>
  <c r="H16" i="12"/>
  <c r="G16" i="12"/>
  <c r="F16" i="12"/>
  <c r="M16" i="12"/>
  <c r="E16" i="12"/>
  <c r="L16" i="12"/>
  <c r="D16" i="12"/>
  <c r="K16" i="12"/>
  <c r="E3" i="11"/>
  <c r="F5" i="11"/>
  <c r="F3" i="11"/>
  <c r="F8" i="11"/>
  <c r="F7" i="11"/>
  <c r="F4" i="11"/>
  <c r="F6" i="11"/>
  <c r="I6" i="12"/>
  <c r="H6" i="12"/>
  <c r="J6" i="12"/>
  <c r="E8" i="11"/>
  <c r="E6" i="11"/>
  <c r="N5" i="12"/>
  <c r="G6" i="12"/>
  <c r="K6" i="12"/>
  <c r="D6" i="12"/>
  <c r="F6" i="12"/>
  <c r="N20" i="12" l="1"/>
  <c r="N10" i="12"/>
  <c r="N15" i="12"/>
  <c r="K21" i="12"/>
  <c r="J21" i="12"/>
  <c r="G21" i="12"/>
  <c r="E21" i="12"/>
  <c r="H21" i="12"/>
  <c r="I21" i="12"/>
  <c r="F21" i="12"/>
  <c r="L21" i="12"/>
  <c r="V9" i="20"/>
  <c r="J9" i="20"/>
  <c r="I9" i="20"/>
  <c r="H9" i="20"/>
  <c r="G9" i="20"/>
  <c r="I10" i="20" s="1"/>
  <c r="F9" i="20"/>
  <c r="V8" i="20"/>
  <c r="I8" i="20"/>
  <c r="J8" i="20" s="1"/>
  <c r="I7" i="20"/>
  <c r="J7" i="20" s="1"/>
  <c r="I6" i="20"/>
  <c r="J6" i="20" s="1"/>
  <c r="I5" i="20"/>
  <c r="J5" i="20" s="1"/>
  <c r="I4" i="20"/>
  <c r="J4" i="20" s="1"/>
  <c r="I3" i="20"/>
  <c r="J3" i="20" s="1"/>
  <c r="G9" i="19" l="1"/>
  <c r="T10" i="20"/>
  <c r="P10" i="20"/>
  <c r="S10" i="20"/>
  <c r="O10" i="20"/>
  <c r="R10" i="20"/>
  <c r="Q10" i="20"/>
  <c r="J10" i="20"/>
  <c r="J19" i="13" l="1"/>
  <c r="I11" i="13"/>
  <c r="J11" i="13" s="1"/>
  <c r="K30" i="12"/>
  <c r="K26" i="12" s="1"/>
  <c r="J30" i="12"/>
  <c r="J26" i="12" s="1"/>
  <c r="I30" i="12"/>
  <c r="I26" i="12" s="1"/>
  <c r="H30" i="12"/>
  <c r="H26" i="12" s="1"/>
  <c r="G30" i="12"/>
  <c r="G26" i="12" s="1"/>
  <c r="F30" i="12"/>
  <c r="F26" i="12" s="1"/>
  <c r="K18" i="12"/>
  <c r="J18" i="12"/>
  <c r="I18" i="12"/>
  <c r="H18" i="12"/>
  <c r="G18" i="12"/>
  <c r="F18" i="12"/>
  <c r="M13" i="12"/>
  <c r="M8" i="12"/>
  <c r="M3" i="12"/>
  <c r="D7" i="11"/>
  <c r="E28" i="10"/>
  <c r="E27" i="10"/>
  <c r="E26" i="10"/>
  <c r="E25" i="10"/>
  <c r="E24" i="10"/>
  <c r="E23" i="10"/>
  <c r="E22" i="10"/>
  <c r="E21" i="10"/>
  <c r="E20" i="10"/>
  <c r="E19" i="10"/>
  <c r="E18" i="10"/>
  <c r="E17" i="10"/>
  <c r="E16" i="10"/>
  <c r="E15" i="10"/>
  <c r="E14" i="10"/>
  <c r="E13" i="10"/>
  <c r="E12" i="10"/>
  <c r="E11" i="10"/>
  <c r="E10" i="10"/>
  <c r="E9" i="10"/>
  <c r="E8" i="10"/>
  <c r="E7" i="10"/>
  <c r="E6" i="10"/>
  <c r="E5" i="10"/>
  <c r="E4" i="10"/>
  <c r="D35" i="9"/>
  <c r="F32" i="9"/>
  <c r="D16" i="9"/>
  <c r="D7" i="9"/>
  <c r="F12" i="8"/>
  <c r="E13" i="6"/>
  <c r="E9" i="6"/>
  <c r="D29" i="9" l="1"/>
  <c r="D11" i="9"/>
  <c r="D22" i="9"/>
  <c r="M12" i="12"/>
  <c r="L14" i="12"/>
  <c r="D14" i="12"/>
  <c r="K14" i="12"/>
  <c r="J14" i="12"/>
  <c r="I14" i="12"/>
  <c r="H14" i="12"/>
  <c r="G14" i="12"/>
  <c r="F14" i="12"/>
  <c r="M14" i="12"/>
  <c r="E14" i="12"/>
  <c r="M17" i="12"/>
  <c r="L9" i="12"/>
  <c r="E9" i="12"/>
  <c r="D9" i="12"/>
  <c r="K9" i="12"/>
  <c r="M7" i="12"/>
  <c r="L4" i="12"/>
  <c r="E4" i="12"/>
  <c r="J4" i="12"/>
  <c r="J9" i="12"/>
  <c r="D32" i="9"/>
  <c r="E4" i="11"/>
  <c r="G9" i="12"/>
  <c r="D4" i="12"/>
  <c r="I4" i="12"/>
  <c r="H4" i="12"/>
  <c r="G4" i="12"/>
  <c r="K4" i="12"/>
  <c r="I9" i="12"/>
  <c r="M9" i="12"/>
  <c r="F9" i="12"/>
  <c r="F4" i="12"/>
  <c r="H9" i="12"/>
  <c r="E5" i="11"/>
  <c r="E7" i="11"/>
  <c r="D8" i="11"/>
  <c r="D3" i="11"/>
  <c r="D4" i="11"/>
  <c r="D25" i="9"/>
  <c r="F15" i="9"/>
  <c r="F13" i="9"/>
  <c r="H19" i="12" l="1"/>
  <c r="I19" i="12"/>
  <c r="J19" i="12"/>
  <c r="K19" i="12"/>
  <c r="L19" i="12"/>
  <c r="E19" i="12"/>
  <c r="F19" i="12"/>
  <c r="G19" i="12"/>
  <c r="D19" i="12"/>
  <c r="N3" i="12"/>
  <c r="M22" i="12"/>
  <c r="N18" i="12"/>
  <c r="M19" i="12"/>
  <c r="N13" i="12"/>
  <c r="N8" i="12"/>
  <c r="V5" i="20" l="1"/>
  <c r="Q6" i="20" l="1"/>
  <c r="T6" i="20"/>
  <c r="O6" i="20"/>
  <c r="S6" i="20"/>
  <c r="R6" i="20"/>
  <c r="V6" i="20"/>
  <c r="S4" i="20"/>
  <c r="P4" i="20" l="1"/>
  <c r="Q4" i="20"/>
  <c r="V4" i="20"/>
  <c r="O4" i="20"/>
  <c r="T4" i="20"/>
  <c r="R4" i="20"/>
</calcChain>
</file>

<file path=xl/comments1.xml><?xml version="1.0" encoding="utf-8"?>
<comments xmlns="http://schemas.openxmlformats.org/spreadsheetml/2006/main">
  <authors>
    <author>作成者</author>
  </authors>
  <commentList>
    <comment ref="D1" authorId="0" shapeId="0">
      <text>
        <r>
          <rPr>
            <sz val="11"/>
            <color indexed="81"/>
            <rFont val="ＭＳ Ｐゴシック"/>
            <family val="3"/>
            <charset val="128"/>
          </rPr>
          <t xml:space="preserve">グラフ中のデータラベルのうち、％の部分は、手入力しています。
</t>
        </r>
      </text>
    </comment>
  </commentList>
</comments>
</file>

<file path=xl/sharedStrings.xml><?xml version="1.0" encoding="utf-8"?>
<sst xmlns="http://schemas.openxmlformats.org/spreadsheetml/2006/main" count="892" uniqueCount="497">
  <si>
    <t>不明等</t>
    <rPh sb="2" eb="3">
      <t>トウ</t>
    </rPh>
    <phoneticPr fontId="4"/>
  </si>
  <si>
    <t>計</t>
  </si>
  <si>
    <t>1位</t>
    <rPh sb="0" eb="2">
      <t>１イ</t>
    </rPh>
    <phoneticPr fontId="4"/>
  </si>
  <si>
    <t>デジタルコンテンツ</t>
  </si>
  <si>
    <t>工事・建築</t>
  </si>
  <si>
    <t>不動産貸借</t>
  </si>
  <si>
    <t>2位</t>
  </si>
  <si>
    <t>3位</t>
  </si>
  <si>
    <t>4位</t>
  </si>
  <si>
    <t>5位</t>
  </si>
  <si>
    <t>不明等</t>
  </si>
  <si>
    <t>品　　目</t>
  </si>
  <si>
    <t>インターネット接続回線</t>
  </si>
  <si>
    <t>順位</t>
  </si>
  <si>
    <t>品　　目</t>
    <rPh sb="0" eb="1">
      <t>シナ</t>
    </rPh>
    <rPh sb="3" eb="4">
      <t>メ</t>
    </rPh>
    <phoneticPr fontId="6"/>
  </si>
  <si>
    <t>商品一般</t>
    <rPh sb="0" eb="2">
      <t>ショウヒン</t>
    </rPh>
    <rPh sb="2" eb="4">
      <t>イッパン</t>
    </rPh>
    <phoneticPr fontId="6"/>
  </si>
  <si>
    <t>インターネット接続回線</t>
    <rPh sb="7" eb="9">
      <t>セツゾク</t>
    </rPh>
    <rPh sb="9" eb="11">
      <t>カイセン</t>
    </rPh>
    <phoneticPr fontId="6"/>
  </si>
  <si>
    <t>健康食品</t>
    <rPh sb="0" eb="2">
      <t>ケンコウ</t>
    </rPh>
    <rPh sb="2" eb="4">
      <t>ショクヒン</t>
    </rPh>
    <phoneticPr fontId="6"/>
  </si>
  <si>
    <t>新聞</t>
    <rPh sb="0" eb="2">
      <t>シンブン</t>
    </rPh>
    <phoneticPr fontId="6"/>
  </si>
  <si>
    <t>医療サービス</t>
    <rPh sb="0" eb="2">
      <t>イリョウ</t>
    </rPh>
    <phoneticPr fontId="6"/>
  </si>
  <si>
    <t>ファンド型投資商品</t>
    <rPh sb="4" eb="5">
      <t>ガタ</t>
    </rPh>
    <rPh sb="5" eb="7">
      <t>トウシ</t>
    </rPh>
    <rPh sb="7" eb="9">
      <t>ショウヒン</t>
    </rPh>
    <phoneticPr fontId="6"/>
  </si>
  <si>
    <t>化粧品</t>
    <rPh sb="0" eb="3">
      <t>ケショウヒン</t>
    </rPh>
    <phoneticPr fontId="6"/>
  </si>
  <si>
    <t>モバイルデータ通信</t>
    <rPh sb="7" eb="9">
      <t>ツウシン</t>
    </rPh>
    <phoneticPr fontId="6"/>
  </si>
  <si>
    <t>金融関連サービスその他</t>
    <rPh sb="0" eb="2">
      <t>キンユウ</t>
    </rPh>
    <rPh sb="2" eb="4">
      <t>カンレン</t>
    </rPh>
    <rPh sb="10" eb="11">
      <t>タ</t>
    </rPh>
    <phoneticPr fontId="6"/>
  </si>
  <si>
    <t>単位:件</t>
    <phoneticPr fontId="6"/>
  </si>
  <si>
    <t>備　考</t>
    <rPh sb="0" eb="1">
      <t>ソナエ</t>
    </rPh>
    <rPh sb="2" eb="3">
      <t>コウ</t>
    </rPh>
    <phoneticPr fontId="6"/>
  </si>
  <si>
    <t>件数</t>
    <rPh sb="0" eb="2">
      <t>ケンスウ</t>
    </rPh>
    <phoneticPr fontId="4"/>
  </si>
  <si>
    <t>区分等</t>
    <phoneticPr fontId="6"/>
  </si>
  <si>
    <t>苦情</t>
    <rPh sb="0" eb="2">
      <t>クジョウ</t>
    </rPh>
    <phoneticPr fontId="6"/>
  </si>
  <si>
    <t>問合せ</t>
  </si>
  <si>
    <t>計（Ａ）</t>
  </si>
  <si>
    <t>横 浜 市</t>
    <phoneticPr fontId="6"/>
  </si>
  <si>
    <t>川 崎 市</t>
  </si>
  <si>
    <t>相模原市</t>
  </si>
  <si>
    <t>横須賀市</t>
  </si>
  <si>
    <t>平 塚 市</t>
    <rPh sb="0" eb="1">
      <t>ヒラ</t>
    </rPh>
    <rPh sb="2" eb="3">
      <t>ツカ</t>
    </rPh>
    <rPh sb="4" eb="5">
      <t>シ</t>
    </rPh>
    <phoneticPr fontId="6"/>
  </si>
  <si>
    <t>鎌 倉 市</t>
    <phoneticPr fontId="6"/>
  </si>
  <si>
    <t>藤 沢 市</t>
    <rPh sb="0" eb="1">
      <t>フジ</t>
    </rPh>
    <rPh sb="2" eb="3">
      <t>サワ</t>
    </rPh>
    <rPh sb="4" eb="5">
      <t>シ</t>
    </rPh>
    <phoneticPr fontId="6"/>
  </si>
  <si>
    <t>小田原市</t>
    <rPh sb="0" eb="4">
      <t>オダワラシ</t>
    </rPh>
    <phoneticPr fontId="6"/>
  </si>
  <si>
    <t>茅ヶ崎市</t>
    <rPh sb="0" eb="3">
      <t>チガサキ</t>
    </rPh>
    <rPh sb="3" eb="4">
      <t>シ</t>
    </rPh>
    <phoneticPr fontId="6"/>
  </si>
  <si>
    <t>逗 子 市</t>
    <rPh sb="0" eb="1">
      <t>ズ</t>
    </rPh>
    <rPh sb="2" eb="3">
      <t>コ</t>
    </rPh>
    <rPh sb="4" eb="5">
      <t>シ</t>
    </rPh>
    <phoneticPr fontId="6"/>
  </si>
  <si>
    <t>三 浦 市</t>
    <rPh sb="0" eb="1">
      <t>サン</t>
    </rPh>
    <rPh sb="2" eb="3">
      <t>ウラ</t>
    </rPh>
    <rPh sb="4" eb="5">
      <t>シ</t>
    </rPh>
    <phoneticPr fontId="6"/>
  </si>
  <si>
    <t>秦 野 市</t>
    <rPh sb="0" eb="1">
      <t>シン</t>
    </rPh>
    <rPh sb="2" eb="3">
      <t>ノ</t>
    </rPh>
    <rPh sb="4" eb="5">
      <t>シ</t>
    </rPh>
    <phoneticPr fontId="6"/>
  </si>
  <si>
    <t>厚 木 市</t>
    <rPh sb="0" eb="1">
      <t>アツシ</t>
    </rPh>
    <rPh sb="2" eb="3">
      <t>キ</t>
    </rPh>
    <rPh sb="4" eb="5">
      <t>シ</t>
    </rPh>
    <phoneticPr fontId="5"/>
  </si>
  <si>
    <t>大 和 市</t>
    <rPh sb="0" eb="1">
      <t>ダイ</t>
    </rPh>
    <rPh sb="2" eb="3">
      <t>ワ</t>
    </rPh>
    <rPh sb="4" eb="5">
      <t>シ</t>
    </rPh>
    <phoneticPr fontId="6"/>
  </si>
  <si>
    <t>伊勢原市</t>
    <rPh sb="0" eb="4">
      <t>イセハラシ</t>
    </rPh>
    <phoneticPr fontId="6"/>
  </si>
  <si>
    <t>海老名市</t>
  </si>
  <si>
    <t>座 間 市</t>
    <phoneticPr fontId="6"/>
  </si>
  <si>
    <t>南足柄市</t>
    <rPh sb="0" eb="4">
      <t>ミナミアシガラシ</t>
    </rPh>
    <phoneticPr fontId="6"/>
  </si>
  <si>
    <t>綾 瀬 市</t>
    <rPh sb="0" eb="1">
      <t>アヤ</t>
    </rPh>
    <rPh sb="2" eb="3">
      <t>セ</t>
    </rPh>
    <rPh sb="4" eb="5">
      <t>シ</t>
    </rPh>
    <phoneticPr fontId="6"/>
  </si>
  <si>
    <t>葉 山 町</t>
    <rPh sb="0" eb="1">
      <t>ハ</t>
    </rPh>
    <rPh sb="2" eb="3">
      <t>ヤマ</t>
    </rPh>
    <rPh sb="4" eb="5">
      <t>マチ</t>
    </rPh>
    <phoneticPr fontId="6"/>
  </si>
  <si>
    <t>寒 川 町</t>
    <rPh sb="0" eb="1">
      <t>カン</t>
    </rPh>
    <rPh sb="2" eb="3">
      <t>カワ</t>
    </rPh>
    <rPh sb="4" eb="5">
      <t>マチ</t>
    </rPh>
    <phoneticPr fontId="6"/>
  </si>
  <si>
    <t>愛 川 町</t>
    <rPh sb="0" eb="1">
      <t>アイ</t>
    </rPh>
    <rPh sb="2" eb="3">
      <t>カワ</t>
    </rPh>
    <rPh sb="4" eb="5">
      <t>マチ</t>
    </rPh>
    <phoneticPr fontId="6"/>
  </si>
  <si>
    <t>県</t>
    <phoneticPr fontId="6"/>
  </si>
  <si>
    <t xml:space="preserve"> 総　合　計</t>
    <rPh sb="1" eb="2">
      <t>ソウ</t>
    </rPh>
    <rPh sb="3" eb="4">
      <t>ゴウ</t>
    </rPh>
    <rPh sb="5" eb="6">
      <t>ケイ</t>
    </rPh>
    <phoneticPr fontId="5"/>
  </si>
  <si>
    <t>年度</t>
    <rPh sb="0" eb="2">
      <t>ネンド</t>
    </rPh>
    <phoneticPr fontId="15"/>
  </si>
  <si>
    <t>計</t>
    <rPh sb="0" eb="1">
      <t>ケイ</t>
    </rPh>
    <phoneticPr fontId="15"/>
  </si>
  <si>
    <t>対前年度比</t>
    <rPh sb="0" eb="1">
      <t>タイ</t>
    </rPh>
    <rPh sb="1" eb="5">
      <t>ゼンネンドヒ</t>
    </rPh>
    <phoneticPr fontId="15"/>
  </si>
  <si>
    <t xml:space="preserve"> 受付センター等</t>
    <phoneticPr fontId="4"/>
  </si>
  <si>
    <t>県</t>
    <rPh sb="0" eb="1">
      <t>ケン</t>
    </rPh>
    <phoneticPr fontId="3"/>
  </si>
  <si>
    <t>合計</t>
    <rPh sb="0" eb="2">
      <t>ゴウケイ</t>
    </rPh>
    <phoneticPr fontId="3"/>
  </si>
  <si>
    <t xml:space="preserve"> 居住地</t>
    <phoneticPr fontId="4"/>
  </si>
  <si>
    <t>合計に占める割合</t>
    <phoneticPr fontId="4"/>
  </si>
  <si>
    <t>横浜市</t>
  </si>
  <si>
    <t>川崎市</t>
  </si>
  <si>
    <t>平塚市</t>
  </si>
  <si>
    <t>鎌倉市</t>
  </si>
  <si>
    <t>藤沢市</t>
  </si>
  <si>
    <t>小田原市</t>
  </si>
  <si>
    <t>逗子市</t>
  </si>
  <si>
    <t>三浦市</t>
  </si>
  <si>
    <t>秦野市</t>
  </si>
  <si>
    <t>厚木市</t>
  </si>
  <si>
    <t>大和市</t>
  </si>
  <si>
    <t>伊勢原市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</si>
  <si>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</si>
  <si>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</si>
  <si>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</si>
  <si>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</si>
  <si>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</si>
  <si>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</si>
  <si>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</si>
  <si>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</si>
  <si>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</si>
  <si>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</si>
  <si>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</si>
  <si>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</si>
  <si>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</si>
  <si>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</si>
  <si>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</si>
  <si>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</si>
  <si>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</si>
  <si>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不明</t>
  </si>
  <si>
    <t>県外</t>
  </si>
  <si>
    <t>合  計</t>
  </si>
  <si>
    <t>テレビ放送サービス</t>
    <rPh sb="3" eb="5">
      <t>ホウソウ</t>
    </rPh>
    <phoneticPr fontId="6"/>
  </si>
  <si>
    <t>単位:件</t>
    <phoneticPr fontId="2"/>
  </si>
  <si>
    <t>フリーローン・サラ金</t>
    <rPh sb="9" eb="10">
      <t>キン</t>
    </rPh>
    <phoneticPr fontId="6"/>
  </si>
  <si>
    <t>検算用</t>
    <rPh sb="0" eb="3">
      <t>ケンザンヨウ</t>
    </rPh>
    <phoneticPr fontId="6"/>
  </si>
  <si>
    <t>給与生活者</t>
  </si>
  <si>
    <t>無  職</t>
  </si>
  <si>
    <t>家事従事者</t>
  </si>
  <si>
    <t>その他</t>
    <rPh sb="0" eb="3">
      <t>ソノタ</t>
    </rPh>
    <phoneticPr fontId="12"/>
  </si>
  <si>
    <t>合計</t>
    <rPh sb="0" eb="2">
      <t>ゴウケイ</t>
    </rPh>
    <phoneticPr fontId="12"/>
  </si>
  <si>
    <t>単位：件</t>
    <rPh sb="0" eb="2">
      <t>タンイ</t>
    </rPh>
    <rPh sb="3" eb="4">
      <t>ケン</t>
    </rPh>
    <phoneticPr fontId="6"/>
  </si>
  <si>
    <t>　　 　年代
性別</t>
    <rPh sb="4" eb="6">
      <t>ネンダイ</t>
    </rPh>
    <rPh sb="7" eb="9">
      <t>セイベツ</t>
    </rPh>
    <phoneticPr fontId="6"/>
  </si>
  <si>
    <t>20歳未満</t>
    <rPh sb="2" eb="3">
      <t>サイ</t>
    </rPh>
    <rPh sb="3" eb="5">
      <t>ミマン</t>
    </rPh>
    <phoneticPr fontId="7"/>
  </si>
  <si>
    <t>80歳以上</t>
    <rPh sb="3" eb="5">
      <t>イジョウ</t>
    </rPh>
    <phoneticPr fontId="7"/>
  </si>
  <si>
    <t>計</t>
    <phoneticPr fontId="4"/>
  </si>
  <si>
    <t>性別比</t>
    <rPh sb="0" eb="2">
      <t>セイベツ</t>
    </rPh>
    <rPh sb="2" eb="3">
      <t>ヒ</t>
    </rPh>
    <phoneticPr fontId="6"/>
  </si>
  <si>
    <t>男性</t>
    <rPh sb="0" eb="2">
      <t>ダンセイ</t>
    </rPh>
    <phoneticPr fontId="6"/>
  </si>
  <si>
    <t>-</t>
    <phoneticPr fontId="6"/>
  </si>
  <si>
    <t>女性</t>
    <rPh sb="0" eb="1">
      <t>オンナ</t>
    </rPh>
    <rPh sb="1" eb="2">
      <t>セイ</t>
    </rPh>
    <phoneticPr fontId="6"/>
  </si>
  <si>
    <t>不明等</t>
    <rPh sb="0" eb="2">
      <t>フメイ</t>
    </rPh>
    <rPh sb="2" eb="3">
      <t>トウ</t>
    </rPh>
    <phoneticPr fontId="6"/>
  </si>
  <si>
    <t>計</t>
    <rPh sb="0" eb="1">
      <t>ケイ</t>
    </rPh>
    <phoneticPr fontId="6"/>
  </si>
  <si>
    <t>【参考】</t>
    <rPh sb="1" eb="3">
      <t>サンコウ</t>
    </rPh>
    <phoneticPr fontId="6"/>
  </si>
  <si>
    <t>人口構成比</t>
    <rPh sb="0" eb="2">
      <t>ジンコウ</t>
    </rPh>
    <rPh sb="2" eb="4">
      <t>コウセイ</t>
    </rPh>
    <rPh sb="4" eb="5">
      <t>ヒ</t>
    </rPh>
    <phoneticPr fontId="6"/>
  </si>
  <si>
    <t>商品一般</t>
    <rPh sb="0" eb="2">
      <t>ショウヒン</t>
    </rPh>
    <rPh sb="2" eb="4">
      <t>イッパン</t>
    </rPh>
    <phoneticPr fontId="11"/>
  </si>
  <si>
    <t>役務その他サービス</t>
    <rPh sb="0" eb="2">
      <t>エキム</t>
    </rPh>
    <rPh sb="4" eb="5">
      <t>タ</t>
    </rPh>
    <phoneticPr fontId="11"/>
  </si>
  <si>
    <t>工事・建築</t>
    <rPh sb="0" eb="2">
      <t>コウジ</t>
    </rPh>
    <rPh sb="3" eb="5">
      <t>ケンチク</t>
    </rPh>
    <phoneticPr fontId="11"/>
  </si>
  <si>
    <t>件数(Ａ)</t>
    <rPh sb="0" eb="1">
      <t>ケン</t>
    </rPh>
    <rPh sb="1" eb="2">
      <t>カズ</t>
    </rPh>
    <phoneticPr fontId="4"/>
  </si>
  <si>
    <t>構 成 比</t>
    <rPh sb="0" eb="1">
      <t>カマエ</t>
    </rPh>
    <rPh sb="2" eb="3">
      <t>シゲル</t>
    </rPh>
    <rPh sb="4" eb="5">
      <t>ヒ</t>
    </rPh>
    <phoneticPr fontId="4"/>
  </si>
  <si>
    <t>苦 情 相 談</t>
    <rPh sb="0" eb="1">
      <t>ク</t>
    </rPh>
    <rPh sb="2" eb="3">
      <t>ジョウ</t>
    </rPh>
    <rPh sb="4" eb="5">
      <t>ソウ</t>
    </rPh>
    <rPh sb="6" eb="7">
      <t>ダン</t>
    </rPh>
    <phoneticPr fontId="4"/>
  </si>
  <si>
    <t>　特 殊 販 売（店舗外販売）　</t>
    <rPh sb="9" eb="11">
      <t>テンポ</t>
    </rPh>
    <rPh sb="11" eb="12">
      <t>ガイ</t>
    </rPh>
    <rPh sb="12" eb="14">
      <t>ハンバイ</t>
    </rPh>
    <phoneticPr fontId="4"/>
  </si>
  <si>
    <t>（特殊販売に占める割合）</t>
    <rPh sb="1" eb="3">
      <t>トクシュ</t>
    </rPh>
    <rPh sb="3" eb="5">
      <t>ハンバイ</t>
    </rPh>
    <rPh sb="6" eb="7">
      <t>シ</t>
    </rPh>
    <rPh sb="9" eb="11">
      <t>ワリアイ</t>
    </rPh>
    <phoneticPr fontId="4"/>
  </si>
  <si>
    <t>訪 問 販 売</t>
    <phoneticPr fontId="4"/>
  </si>
  <si>
    <t>通 信 販 売</t>
    <phoneticPr fontId="4"/>
  </si>
  <si>
    <t>マルチ・マルチ ま が い</t>
    <phoneticPr fontId="4"/>
  </si>
  <si>
    <t>電 話 勧 誘 販 売</t>
    <phoneticPr fontId="4"/>
  </si>
  <si>
    <t>ネガティブ・オプション</t>
  </si>
  <si>
    <t>訪 問 購 入</t>
    <rPh sb="0" eb="1">
      <t>ホウ</t>
    </rPh>
    <rPh sb="2" eb="3">
      <t>トイ</t>
    </rPh>
    <rPh sb="4" eb="5">
      <t>コウ</t>
    </rPh>
    <rPh sb="6" eb="7">
      <t>イ</t>
    </rPh>
    <phoneticPr fontId="4"/>
  </si>
  <si>
    <t>店 舗 購 入</t>
    <rPh sb="0" eb="1">
      <t>ミセ</t>
    </rPh>
    <rPh sb="2" eb="3">
      <t>ホ</t>
    </rPh>
    <rPh sb="4" eb="5">
      <t>コウ</t>
    </rPh>
    <rPh sb="6" eb="7">
      <t>イ</t>
    </rPh>
    <phoneticPr fontId="4"/>
  </si>
  <si>
    <t>不 明 ・ 無 関 係</t>
    <rPh sb="0" eb="1">
      <t>フ</t>
    </rPh>
    <rPh sb="2" eb="3">
      <t>メイ</t>
    </rPh>
    <rPh sb="6" eb="7">
      <t>ム</t>
    </rPh>
    <rPh sb="8" eb="9">
      <t>セキ</t>
    </rPh>
    <rPh sb="10" eb="11">
      <t>カカリ</t>
    </rPh>
    <phoneticPr fontId="2"/>
  </si>
  <si>
    <t>件数(Ｂ)</t>
    <rPh sb="0" eb="1">
      <t>ケン</t>
    </rPh>
    <rPh sb="1" eb="2">
      <t>カズ</t>
    </rPh>
    <phoneticPr fontId="4"/>
  </si>
  <si>
    <t>修理サービス</t>
    <rPh sb="0" eb="2">
      <t>シュウリ</t>
    </rPh>
    <phoneticPr fontId="11"/>
  </si>
  <si>
    <t>化粧品</t>
    <rPh sb="0" eb="3">
      <t>ケショウヒン</t>
    </rPh>
    <phoneticPr fontId="2"/>
  </si>
  <si>
    <t>通信販売</t>
    <rPh sb="0" eb="2">
      <t>ツウシン</t>
    </rPh>
    <rPh sb="2" eb="4">
      <t>ハンバイ</t>
    </rPh>
    <phoneticPr fontId="11"/>
  </si>
  <si>
    <t>訪問販売</t>
    <rPh sb="0" eb="2">
      <t>ホウモン</t>
    </rPh>
    <rPh sb="2" eb="4">
      <t>ハンバイ</t>
    </rPh>
    <phoneticPr fontId="11"/>
  </si>
  <si>
    <t>マルチ・マルチまがい</t>
    <phoneticPr fontId="11"/>
  </si>
  <si>
    <t>ネガティブ・オプション</t>
    <phoneticPr fontId="11"/>
  </si>
  <si>
    <t>訪問購入</t>
    <rPh sb="0" eb="2">
      <t>ホウモン</t>
    </rPh>
    <rPh sb="2" eb="4">
      <t>コウニュウ</t>
    </rPh>
    <phoneticPr fontId="11"/>
  </si>
  <si>
    <t>その他無店舗</t>
    <rPh sb="2" eb="3">
      <t>タ</t>
    </rPh>
    <rPh sb="3" eb="6">
      <t>ムテンポ</t>
    </rPh>
    <phoneticPr fontId="11"/>
  </si>
  <si>
    <t>クリーニング</t>
  </si>
  <si>
    <t>１万円未満</t>
    <rPh sb="1" eb="2">
      <t>マン</t>
    </rPh>
    <rPh sb="2" eb="3">
      <t>エン</t>
    </rPh>
    <rPh sb="3" eb="5">
      <t>ミマン</t>
    </rPh>
    <phoneticPr fontId="4"/>
  </si>
  <si>
    <t>１万円以上
10万円未満</t>
    <rPh sb="3" eb="5">
      <t>イジョウ</t>
    </rPh>
    <rPh sb="8" eb="9">
      <t>マン</t>
    </rPh>
    <rPh sb="9" eb="10">
      <t>エン</t>
    </rPh>
    <rPh sb="10" eb="12">
      <t>ミマン</t>
    </rPh>
    <phoneticPr fontId="4"/>
  </si>
  <si>
    <t>10万円以上
100万円未満</t>
    <rPh sb="4" eb="6">
      <t>イジョウ</t>
    </rPh>
    <rPh sb="10" eb="11">
      <t>マン</t>
    </rPh>
    <rPh sb="11" eb="12">
      <t>エン</t>
    </rPh>
    <rPh sb="12" eb="14">
      <t>ミマン</t>
    </rPh>
    <phoneticPr fontId="4"/>
  </si>
  <si>
    <t>100万円以上
1000万円未満</t>
    <rPh sb="5" eb="7">
      <t>イジョウ</t>
    </rPh>
    <rPh sb="12" eb="13">
      <t>マン</t>
    </rPh>
    <rPh sb="13" eb="14">
      <t>エン</t>
    </rPh>
    <rPh sb="14" eb="16">
      <t>ミマン</t>
    </rPh>
    <phoneticPr fontId="4"/>
  </si>
  <si>
    <t>１千万円以上</t>
    <rPh sb="4" eb="6">
      <t>イジョウ</t>
    </rPh>
    <phoneticPr fontId="4"/>
  </si>
  <si>
    <t>計（判明分）※</t>
    <rPh sb="0" eb="1">
      <t>ケイ</t>
    </rPh>
    <rPh sb="2" eb="4">
      <t>ハンメイ</t>
    </rPh>
    <rPh sb="4" eb="5">
      <t>ブン</t>
    </rPh>
    <phoneticPr fontId="4"/>
  </si>
  <si>
    <t>区　分</t>
    <rPh sb="0" eb="1">
      <t>ク</t>
    </rPh>
    <rPh sb="2" eb="3">
      <t>ブン</t>
    </rPh>
    <phoneticPr fontId="6"/>
  </si>
  <si>
    <t>合計金額
(千円）</t>
    <rPh sb="0" eb="2">
      <t>ゴウケイ</t>
    </rPh>
    <rPh sb="2" eb="4">
      <t>キンガク</t>
    </rPh>
    <rPh sb="6" eb="8">
      <t>センエン</t>
    </rPh>
    <phoneticPr fontId="6"/>
  </si>
  <si>
    <t>最大金額
(千円）</t>
    <rPh sb="0" eb="2">
      <t>サイダイ</t>
    </rPh>
    <rPh sb="2" eb="4">
      <t>キンガク</t>
    </rPh>
    <rPh sb="6" eb="8">
      <t>センエン</t>
    </rPh>
    <phoneticPr fontId="6"/>
  </si>
  <si>
    <t>平均金額
（千円）</t>
    <rPh sb="0" eb="2">
      <t>ヘイキン</t>
    </rPh>
    <rPh sb="2" eb="4">
      <t>キンガク</t>
    </rPh>
    <rPh sb="6" eb="7">
      <t>セン</t>
    </rPh>
    <rPh sb="7" eb="8">
      <t>エン</t>
    </rPh>
    <phoneticPr fontId="4"/>
  </si>
  <si>
    <t>件　数</t>
    <rPh sb="0" eb="1">
      <t>ケン</t>
    </rPh>
    <rPh sb="2" eb="3">
      <t>カズ</t>
    </rPh>
    <phoneticPr fontId="4"/>
  </si>
  <si>
    <t>構成比</t>
    <rPh sb="0" eb="3">
      <t>コウセイヒ</t>
    </rPh>
    <phoneticPr fontId="6"/>
  </si>
  <si>
    <t>（参考）</t>
    <rPh sb="1" eb="3">
      <t>サンコウ</t>
    </rPh>
    <phoneticPr fontId="4"/>
  </si>
  <si>
    <t>内訳</t>
    <rPh sb="0" eb="2">
      <t>ウチワケ</t>
    </rPh>
    <phoneticPr fontId="4"/>
  </si>
  <si>
    <t>　苦情相談処理日数の推移（各年度末時点）　　　　　　　　　　　　</t>
    <rPh sb="1" eb="3">
      <t>クジョウ</t>
    </rPh>
    <rPh sb="3" eb="5">
      <t>ソウダン</t>
    </rPh>
    <rPh sb="5" eb="7">
      <t>ショリ</t>
    </rPh>
    <rPh sb="7" eb="9">
      <t>ニッスウ</t>
    </rPh>
    <rPh sb="10" eb="12">
      <t>スイイ</t>
    </rPh>
    <rPh sb="13" eb="17">
      <t>カクネンドマツ</t>
    </rPh>
    <rPh sb="17" eb="19">
      <t>ジテン</t>
    </rPh>
    <phoneticPr fontId="4"/>
  </si>
  <si>
    <t>単位：件</t>
    <rPh sb="0" eb="2">
      <t>タンイ</t>
    </rPh>
    <rPh sb="3" eb="4">
      <t>ケン</t>
    </rPh>
    <phoneticPr fontId="4"/>
  </si>
  <si>
    <t>当日処理</t>
    <rPh sb="0" eb="2">
      <t>トウジツ</t>
    </rPh>
    <rPh sb="2" eb="4">
      <t>ショリ</t>
    </rPh>
    <phoneticPr fontId="4"/>
  </si>
  <si>
    <t>中央</t>
    <rPh sb="0" eb="2">
      <t>チュウオウ</t>
    </rPh>
    <phoneticPr fontId="4"/>
  </si>
  <si>
    <t>その他</t>
    <rPh sb="2" eb="3">
      <t>タ</t>
    </rPh>
    <phoneticPr fontId="4"/>
  </si>
  <si>
    <t>2日～7日</t>
    <rPh sb="1" eb="2">
      <t>ニチ</t>
    </rPh>
    <rPh sb="4" eb="5">
      <t>ニチ</t>
    </rPh>
    <phoneticPr fontId="4"/>
  </si>
  <si>
    <t>8日～30日</t>
    <rPh sb="1" eb="2">
      <t>ニチ</t>
    </rPh>
    <rPh sb="5" eb="6">
      <t>ニチ</t>
    </rPh>
    <phoneticPr fontId="4"/>
  </si>
  <si>
    <t>31日～60日</t>
    <rPh sb="2" eb="3">
      <t>ニチ</t>
    </rPh>
    <rPh sb="6" eb="7">
      <t>ニチ</t>
    </rPh>
    <phoneticPr fontId="4"/>
  </si>
  <si>
    <t>61日以上</t>
    <rPh sb="2" eb="3">
      <t>ニチ</t>
    </rPh>
    <rPh sb="3" eb="5">
      <t>イジョウ</t>
    </rPh>
    <phoneticPr fontId="4"/>
  </si>
  <si>
    <t>処理中</t>
    <rPh sb="0" eb="3">
      <t>ショリチュウ</t>
    </rPh>
    <phoneticPr fontId="4"/>
  </si>
  <si>
    <t>２日～７日</t>
    <rPh sb="1" eb="2">
      <t>ニチ</t>
    </rPh>
    <rPh sb="3" eb="5">
      <t>７ニチ</t>
    </rPh>
    <phoneticPr fontId="4"/>
  </si>
  <si>
    <t>８日～30日</t>
    <rPh sb="0" eb="2">
      <t>８ニチ</t>
    </rPh>
    <rPh sb="5" eb="6">
      <t>ニチ</t>
    </rPh>
    <phoneticPr fontId="4"/>
  </si>
  <si>
    <t>31日～60日</t>
    <rPh sb="0" eb="3">
      <t>３１ニチ</t>
    </rPh>
    <rPh sb="6" eb="7">
      <t>ニチ</t>
    </rPh>
    <phoneticPr fontId="4"/>
  </si>
  <si>
    <t>61日以上</t>
    <rPh sb="2" eb="5">
      <t>ニチイジョウ</t>
    </rPh>
    <phoneticPr fontId="4"/>
  </si>
  <si>
    <t>平成25年度</t>
    <rPh sb="0" eb="2">
      <t>ヘイセイ</t>
    </rPh>
    <rPh sb="4" eb="6">
      <t>ネンド</t>
    </rPh>
    <phoneticPr fontId="4"/>
  </si>
  <si>
    <t>合計</t>
    <rPh sb="0" eb="2">
      <t>ゴウケイ</t>
    </rPh>
    <phoneticPr fontId="4"/>
  </si>
  <si>
    <t>平成26年度</t>
    <rPh sb="0" eb="2">
      <t>ヘイセイ</t>
    </rPh>
    <rPh sb="4" eb="6">
      <t>ネンド</t>
    </rPh>
    <phoneticPr fontId="4"/>
  </si>
  <si>
    <t>平成27年度</t>
    <rPh sb="0" eb="2">
      <t>ヘイセイ</t>
    </rPh>
    <rPh sb="4" eb="6">
      <t>ネンド</t>
    </rPh>
    <phoneticPr fontId="11"/>
  </si>
  <si>
    <t>20歳代</t>
    <phoneticPr fontId="11"/>
  </si>
  <si>
    <t>30歳代</t>
    <phoneticPr fontId="11"/>
  </si>
  <si>
    <t>40歳代</t>
    <phoneticPr fontId="11"/>
  </si>
  <si>
    <t>50歳代</t>
    <phoneticPr fontId="11"/>
  </si>
  <si>
    <t>60歳代</t>
    <phoneticPr fontId="11"/>
  </si>
  <si>
    <t>70歳代</t>
    <rPh sb="3" eb="4">
      <t>ダイ</t>
    </rPh>
    <phoneticPr fontId="7"/>
  </si>
  <si>
    <t>40歳代</t>
    <rPh sb="3" eb="4">
      <t>ダイ</t>
    </rPh>
    <phoneticPr fontId="7"/>
  </si>
  <si>
    <t>60歳代</t>
    <rPh sb="3" eb="4">
      <t>ダイ</t>
    </rPh>
    <phoneticPr fontId="7"/>
  </si>
  <si>
    <t>当日処理</t>
    <rPh sb="0" eb="2">
      <t>トウジツ</t>
    </rPh>
    <rPh sb="2" eb="4">
      <t>ショリ</t>
    </rPh>
    <phoneticPr fontId="11"/>
  </si>
  <si>
    <t>2日～７日</t>
    <rPh sb="1" eb="2">
      <t>ニチ</t>
    </rPh>
    <rPh sb="4" eb="5">
      <t>ニチ</t>
    </rPh>
    <phoneticPr fontId="11"/>
  </si>
  <si>
    <t>8日～30日</t>
    <rPh sb="1" eb="2">
      <t>ニチ</t>
    </rPh>
    <rPh sb="5" eb="6">
      <t>ニチ</t>
    </rPh>
    <phoneticPr fontId="11"/>
  </si>
  <si>
    <t>31日～60日</t>
    <rPh sb="2" eb="3">
      <t>ニチ</t>
    </rPh>
    <rPh sb="6" eb="7">
      <t>ニチ</t>
    </rPh>
    <phoneticPr fontId="11"/>
  </si>
  <si>
    <t>61日以上</t>
    <rPh sb="2" eb="3">
      <t>ニチ</t>
    </rPh>
    <rPh sb="3" eb="5">
      <t>イジョウ</t>
    </rPh>
    <phoneticPr fontId="11"/>
  </si>
  <si>
    <t>処理中</t>
    <rPh sb="0" eb="3">
      <t>ショリチュウ</t>
    </rPh>
    <phoneticPr fontId="11"/>
  </si>
  <si>
    <t>平成26年度</t>
    <rPh sb="0" eb="2">
      <t>ヘイセイ</t>
    </rPh>
    <rPh sb="4" eb="6">
      <t>ネンド</t>
    </rPh>
    <phoneticPr fontId="11"/>
  </si>
  <si>
    <t>苦情相談処理日数の推移（各年度末時点）</t>
    <rPh sb="0" eb="2">
      <t>クジョウ</t>
    </rPh>
    <rPh sb="2" eb="4">
      <t>ソウダン</t>
    </rPh>
    <rPh sb="4" eb="6">
      <t>ショリ</t>
    </rPh>
    <rPh sb="6" eb="8">
      <t>ニッスウ</t>
    </rPh>
    <rPh sb="9" eb="11">
      <t>スイイ</t>
    </rPh>
    <rPh sb="12" eb="15">
      <t>カクネンド</t>
    </rPh>
    <rPh sb="15" eb="16">
      <t>マツ</t>
    </rPh>
    <rPh sb="16" eb="18">
      <t>ジテン</t>
    </rPh>
    <phoneticPr fontId="11"/>
  </si>
  <si>
    <t>20歳代</t>
    <phoneticPr fontId="11"/>
  </si>
  <si>
    <t>30歳代</t>
    <phoneticPr fontId="11"/>
  </si>
  <si>
    <t>50歳代</t>
    <phoneticPr fontId="11"/>
  </si>
  <si>
    <t>平成20年度</t>
    <rPh sb="0" eb="2">
      <t>ヘイセイ</t>
    </rPh>
    <rPh sb="4" eb="6">
      <t>ネンド</t>
    </rPh>
    <phoneticPr fontId="15"/>
  </si>
  <si>
    <t>平成23年度</t>
    <rPh sb="0" eb="2">
      <t>ヘイセイ</t>
    </rPh>
    <rPh sb="4" eb="6">
      <t>ネンド</t>
    </rPh>
    <phoneticPr fontId="15"/>
  </si>
  <si>
    <t>平成24年度</t>
    <rPh sb="0" eb="2">
      <t>ヘイセイ</t>
    </rPh>
    <rPh sb="4" eb="6">
      <t>ネンド</t>
    </rPh>
    <phoneticPr fontId="15"/>
  </si>
  <si>
    <t>平成25年度</t>
    <rPh sb="0" eb="2">
      <t>ヘイセイ</t>
    </rPh>
    <rPh sb="4" eb="6">
      <t>ネンド</t>
    </rPh>
    <phoneticPr fontId="15"/>
  </si>
  <si>
    <t>平成26年度</t>
    <rPh sb="0" eb="2">
      <t>ヘイセイ</t>
    </rPh>
    <rPh sb="4" eb="6">
      <t>ネンド</t>
    </rPh>
    <phoneticPr fontId="15"/>
  </si>
  <si>
    <t>平成28年度</t>
    <rPh sb="0" eb="2">
      <t>ヘイセイ</t>
    </rPh>
    <rPh sb="4" eb="6">
      <t>ネンド</t>
    </rPh>
    <phoneticPr fontId="11"/>
  </si>
  <si>
    <t>携帯電話サービス</t>
    <rPh sb="0" eb="2">
      <t>ケイタイ</t>
    </rPh>
    <rPh sb="2" eb="4">
      <t>デンワ</t>
    </rPh>
    <phoneticPr fontId="6"/>
  </si>
  <si>
    <t>自営・自由業</t>
    <phoneticPr fontId="11"/>
  </si>
  <si>
    <t>学生</t>
    <rPh sb="0" eb="2">
      <t>ガクセイ</t>
    </rPh>
    <phoneticPr fontId="11"/>
  </si>
  <si>
    <t>化粧品</t>
    <rPh sb="0" eb="3">
      <t>ケショウヒン</t>
    </rPh>
    <phoneticPr fontId="11"/>
  </si>
  <si>
    <t>新聞</t>
    <rPh sb="0" eb="2">
      <t>シンブン</t>
    </rPh>
    <phoneticPr fontId="11"/>
  </si>
  <si>
    <t>単位：件数、（　）内は％</t>
  </si>
  <si>
    <t>20歳未満</t>
  </si>
  <si>
    <t>20歳代</t>
  </si>
  <si>
    <t>30歳代</t>
  </si>
  <si>
    <t>40歳代</t>
  </si>
  <si>
    <t>50歳代</t>
  </si>
  <si>
    <t>60歳代</t>
  </si>
  <si>
    <t>70歳代</t>
  </si>
  <si>
    <t>80歳以上</t>
  </si>
  <si>
    <t>H27</t>
    <phoneticPr fontId="11"/>
  </si>
  <si>
    <t>H28</t>
    <phoneticPr fontId="11"/>
  </si>
  <si>
    <t>20歳未満</t>
    <rPh sb="2" eb="3">
      <t>サイ</t>
    </rPh>
    <rPh sb="3" eb="5">
      <t>ミマン</t>
    </rPh>
    <phoneticPr fontId="11"/>
  </si>
  <si>
    <t>20歳代</t>
    <rPh sb="2" eb="3">
      <t>サイ</t>
    </rPh>
    <rPh sb="3" eb="4">
      <t>ダイ</t>
    </rPh>
    <phoneticPr fontId="11"/>
  </si>
  <si>
    <t>30歳代</t>
    <rPh sb="2" eb="3">
      <t>サイ</t>
    </rPh>
    <rPh sb="3" eb="4">
      <t>ダイ</t>
    </rPh>
    <phoneticPr fontId="11"/>
  </si>
  <si>
    <t>40歳代</t>
    <rPh sb="2" eb="3">
      <t>サイ</t>
    </rPh>
    <rPh sb="3" eb="4">
      <t>ダイ</t>
    </rPh>
    <phoneticPr fontId="11"/>
  </si>
  <si>
    <t>50歳代</t>
    <rPh sb="2" eb="3">
      <t>サイ</t>
    </rPh>
    <rPh sb="3" eb="4">
      <t>ダイ</t>
    </rPh>
    <phoneticPr fontId="11"/>
  </si>
  <si>
    <t>60歳代</t>
    <rPh sb="2" eb="3">
      <t>サイ</t>
    </rPh>
    <rPh sb="3" eb="4">
      <t>ダイ</t>
    </rPh>
    <phoneticPr fontId="11"/>
  </si>
  <si>
    <t>70歳代</t>
    <rPh sb="2" eb="3">
      <t>サイ</t>
    </rPh>
    <rPh sb="3" eb="4">
      <t>ダイ</t>
    </rPh>
    <phoneticPr fontId="11"/>
  </si>
  <si>
    <t>80歳以上</t>
    <rPh sb="2" eb="3">
      <t>サイ</t>
    </rPh>
    <rPh sb="3" eb="5">
      <t>イジョウ</t>
    </rPh>
    <phoneticPr fontId="11"/>
  </si>
  <si>
    <t>無回答</t>
    <rPh sb="0" eb="3">
      <t>ムカイトウ</t>
    </rPh>
    <phoneticPr fontId="11"/>
  </si>
  <si>
    <t>合計</t>
    <rPh sb="0" eb="2">
      <t>ゴウケイ</t>
    </rPh>
    <phoneticPr fontId="11"/>
  </si>
  <si>
    <t>H25</t>
    <phoneticPr fontId="11"/>
  </si>
  <si>
    <t>H26</t>
    <phoneticPr fontId="11"/>
  </si>
  <si>
    <t>減少率1位</t>
    <rPh sb="0" eb="3">
      <t>ゲンショウリツ</t>
    </rPh>
    <rPh sb="4" eb="5">
      <t>イ</t>
    </rPh>
    <phoneticPr fontId="11"/>
  </si>
  <si>
    <t>減少率3位</t>
    <rPh sb="0" eb="3">
      <t>ゲンショウリツ</t>
    </rPh>
    <rPh sb="4" eb="5">
      <t>イ</t>
    </rPh>
    <phoneticPr fontId="11"/>
  </si>
  <si>
    <t>クリーニング</t>
    <phoneticPr fontId="11"/>
  </si>
  <si>
    <t>25.0%減</t>
    <rPh sb="5" eb="6">
      <t>ゲン</t>
    </rPh>
    <phoneticPr fontId="11"/>
  </si>
  <si>
    <t>フリーローン・サラ金</t>
    <rPh sb="9" eb="10">
      <t>キン</t>
    </rPh>
    <phoneticPr fontId="11"/>
  </si>
  <si>
    <t>14.1%減</t>
    <rPh sb="5" eb="6">
      <t>ゲン</t>
    </rPh>
    <phoneticPr fontId="11"/>
  </si>
  <si>
    <t>公社債</t>
    <rPh sb="0" eb="3">
      <t>コウシャサイ</t>
    </rPh>
    <phoneticPr fontId="11"/>
  </si>
  <si>
    <t>76.8％減</t>
    <rPh sb="5" eb="6">
      <t>ゲン</t>
    </rPh>
    <phoneticPr fontId="11"/>
  </si>
  <si>
    <t>単位：件</t>
    <rPh sb="0" eb="2">
      <t>タンイ</t>
    </rPh>
    <rPh sb="3" eb="4">
      <t>ケン</t>
    </rPh>
    <phoneticPr fontId="11"/>
  </si>
  <si>
    <t>横浜</t>
    <rPh sb="0" eb="2">
      <t>ヨコハマ</t>
    </rPh>
    <phoneticPr fontId="11"/>
  </si>
  <si>
    <t>川崎</t>
    <rPh sb="0" eb="2">
      <t>カワサキ</t>
    </rPh>
    <phoneticPr fontId="11"/>
  </si>
  <si>
    <t>相模原</t>
    <rPh sb="0" eb="3">
      <t>サガミハラ</t>
    </rPh>
    <phoneticPr fontId="11"/>
  </si>
  <si>
    <t>横須賀・三浦</t>
    <rPh sb="0" eb="3">
      <t>ヨコスカ</t>
    </rPh>
    <rPh sb="4" eb="6">
      <t>ミウラ</t>
    </rPh>
    <phoneticPr fontId="11"/>
  </si>
  <si>
    <t>湘南</t>
    <rPh sb="0" eb="2">
      <t>ショウナン</t>
    </rPh>
    <phoneticPr fontId="11"/>
  </si>
  <si>
    <t>県央</t>
    <rPh sb="0" eb="2">
      <t>ケンオウ</t>
    </rPh>
    <phoneticPr fontId="11"/>
  </si>
  <si>
    <t>県西</t>
    <rPh sb="0" eb="1">
      <t>ケン</t>
    </rPh>
    <rPh sb="1" eb="2">
      <t>ニシ</t>
    </rPh>
    <phoneticPr fontId="11"/>
  </si>
  <si>
    <t>その他・不明</t>
    <rPh sb="2" eb="3">
      <t>タ</t>
    </rPh>
    <rPh sb="4" eb="6">
      <t>フメイ</t>
    </rPh>
    <phoneticPr fontId="11"/>
  </si>
  <si>
    <t>全体</t>
    <rPh sb="0" eb="2">
      <t>ゼンタイ</t>
    </rPh>
    <phoneticPr fontId="11"/>
  </si>
  <si>
    <t>-</t>
    <phoneticPr fontId="11"/>
  </si>
  <si>
    <t>65歳以上の構成比</t>
    <rPh sb="2" eb="5">
      <t>サイイジョウ</t>
    </rPh>
    <rPh sb="6" eb="8">
      <t>コウセイ</t>
    </rPh>
    <rPh sb="8" eb="9">
      <t>ヒ</t>
    </rPh>
    <phoneticPr fontId="11"/>
  </si>
  <si>
    <t>　（注１）　「その他・不明」は居住地不明及び県外からの相談</t>
    <rPh sb="2" eb="3">
      <t>チュウ</t>
    </rPh>
    <rPh sb="9" eb="10">
      <t>タ</t>
    </rPh>
    <rPh sb="11" eb="13">
      <t>フメイ</t>
    </rPh>
    <rPh sb="15" eb="18">
      <t>キョジュウチ</t>
    </rPh>
    <rPh sb="18" eb="20">
      <t>フメイ</t>
    </rPh>
    <rPh sb="20" eb="21">
      <t>オヨ</t>
    </rPh>
    <rPh sb="22" eb="24">
      <t>ケンガイ</t>
    </rPh>
    <rPh sb="27" eb="29">
      <t>ソウダン</t>
    </rPh>
    <phoneticPr fontId="11"/>
  </si>
  <si>
    <t>単位：人</t>
    <rPh sb="0" eb="2">
      <t>タンイ</t>
    </rPh>
    <rPh sb="3" eb="4">
      <t>ニン</t>
    </rPh>
    <phoneticPr fontId="11"/>
  </si>
  <si>
    <t>構成比</t>
    <rPh sb="0" eb="2">
      <t>コウセイ</t>
    </rPh>
    <rPh sb="2" eb="3">
      <t>ヒ</t>
    </rPh>
    <phoneticPr fontId="11"/>
  </si>
  <si>
    <t>老齢人口（65歳以上）</t>
    <rPh sb="0" eb="2">
      <t>ロウレイ</t>
    </rPh>
    <rPh sb="2" eb="4">
      <t>ジンコウ</t>
    </rPh>
    <rPh sb="7" eb="8">
      <t>サイ</t>
    </rPh>
    <rPh sb="8" eb="10">
      <t>イジョウ</t>
    </rPh>
    <phoneticPr fontId="11"/>
  </si>
  <si>
    <r>
      <t>老齢人口率　</t>
    </r>
    <r>
      <rPr>
        <sz val="10"/>
        <color theme="1"/>
        <rFont val="ＭＳ Ｐゴシック"/>
        <family val="3"/>
        <charset val="128"/>
      </rPr>
      <t>（※）</t>
    </r>
    <rPh sb="0" eb="2">
      <t>ロウレイ</t>
    </rPh>
    <rPh sb="2" eb="4">
      <t>ジンコウ</t>
    </rPh>
    <rPh sb="4" eb="5">
      <t>リツ</t>
    </rPh>
    <phoneticPr fontId="11"/>
  </si>
  <si>
    <t>（参考）年齢不詳</t>
    <rPh sb="1" eb="3">
      <t>サンコウ</t>
    </rPh>
    <rPh sb="4" eb="6">
      <t>ネンレイ</t>
    </rPh>
    <rPh sb="6" eb="8">
      <t>フショウ</t>
    </rPh>
    <phoneticPr fontId="11"/>
  </si>
  <si>
    <t>　※老齢人口率＝老齢人口／（人口-年齢不詳）×100</t>
    <rPh sb="2" eb="4">
      <t>ロウレイ</t>
    </rPh>
    <rPh sb="4" eb="6">
      <t>ジンコウ</t>
    </rPh>
    <rPh sb="6" eb="7">
      <t>リツ</t>
    </rPh>
    <rPh sb="8" eb="10">
      <t>ロウレイ</t>
    </rPh>
    <rPh sb="10" eb="12">
      <t>ジンコウ</t>
    </rPh>
    <rPh sb="14" eb="16">
      <t>ジンコウ</t>
    </rPh>
    <rPh sb="17" eb="19">
      <t>ネンレイ</t>
    </rPh>
    <rPh sb="19" eb="21">
      <t>フショウ</t>
    </rPh>
    <phoneticPr fontId="11"/>
  </si>
  <si>
    <t>「地域別」の内訳</t>
    <rPh sb="1" eb="3">
      <t>チイキ</t>
    </rPh>
    <rPh sb="3" eb="4">
      <t>ベツ</t>
    </rPh>
    <rPh sb="6" eb="8">
      <t>ウチワケ</t>
    </rPh>
    <phoneticPr fontId="11"/>
  </si>
  <si>
    <t>横浜地域＝ 横浜市</t>
    <rPh sb="0" eb="2">
      <t>ヨコハマ</t>
    </rPh>
    <rPh sb="2" eb="4">
      <t>チイキ</t>
    </rPh>
    <rPh sb="6" eb="9">
      <t>ヨコハマシ</t>
    </rPh>
    <phoneticPr fontId="11"/>
  </si>
  <si>
    <t>川崎地域＝ 川崎市　</t>
    <rPh sb="0" eb="2">
      <t>カワサキ</t>
    </rPh>
    <rPh sb="2" eb="4">
      <t>チイキ</t>
    </rPh>
    <rPh sb="6" eb="9">
      <t>カワサキシ</t>
    </rPh>
    <phoneticPr fontId="11"/>
  </si>
  <si>
    <t>相模原地域＝ 相模原市</t>
    <rPh sb="0" eb="3">
      <t>サガミハラ</t>
    </rPh>
    <rPh sb="3" eb="5">
      <t>チイキ</t>
    </rPh>
    <rPh sb="7" eb="11">
      <t>サガミハラシ</t>
    </rPh>
    <phoneticPr fontId="11"/>
  </si>
  <si>
    <t>横須賀・三浦地域＝ 横須賀市、鎌倉市、逗子市、三浦市、葉山町</t>
    <rPh sb="0" eb="3">
      <t>ヨコスカ</t>
    </rPh>
    <rPh sb="4" eb="6">
      <t>ミウラ</t>
    </rPh>
    <rPh sb="6" eb="8">
      <t>チイキ</t>
    </rPh>
    <rPh sb="10" eb="14">
      <t>ヨコスカシ</t>
    </rPh>
    <rPh sb="15" eb="18">
      <t>カマクラシ</t>
    </rPh>
    <rPh sb="19" eb="22">
      <t>ズシシ</t>
    </rPh>
    <rPh sb="23" eb="25">
      <t>ミウラ</t>
    </rPh>
    <rPh sb="25" eb="26">
      <t>シ</t>
    </rPh>
    <rPh sb="27" eb="30">
      <t>ハヤママチ</t>
    </rPh>
    <phoneticPr fontId="11"/>
  </si>
  <si>
    <t>湘南地域＝ 平塚市、藤沢市、茅ヶ崎市、秦野市、伊勢原市、寒川町、大磯町、二宮町</t>
    <rPh sb="0" eb="2">
      <t>ショウナン</t>
    </rPh>
    <rPh sb="2" eb="4">
      <t>チイキ</t>
    </rPh>
    <rPh sb="6" eb="9">
      <t>ヒラツカシ</t>
    </rPh>
    <rPh sb="10" eb="13">
      <t>フジサワシ</t>
    </rPh>
    <rPh sb="14" eb="18">
      <t>チガサキシ</t>
    </rPh>
    <rPh sb="19" eb="22">
      <t>ハダノシ</t>
    </rPh>
    <rPh sb="23" eb="27">
      <t>イセハラシ</t>
    </rPh>
    <rPh sb="28" eb="31">
      <t>サムカワマチ</t>
    </rPh>
    <rPh sb="32" eb="35">
      <t>オオイソマチ</t>
    </rPh>
    <rPh sb="36" eb="39">
      <t>ニノミヤマチ</t>
    </rPh>
    <phoneticPr fontId="11"/>
  </si>
  <si>
    <t>県央地域＝ 厚木市、大和市、海老名市、座間市、綾瀬市、愛川町、清川村</t>
    <rPh sb="0" eb="2">
      <t>ケンオウ</t>
    </rPh>
    <rPh sb="2" eb="4">
      <t>チイキ</t>
    </rPh>
    <rPh sb="6" eb="8">
      <t>アツギ</t>
    </rPh>
    <rPh sb="8" eb="9">
      <t>シ</t>
    </rPh>
    <rPh sb="10" eb="12">
      <t>ヤマト</t>
    </rPh>
    <rPh sb="12" eb="13">
      <t>シ</t>
    </rPh>
    <rPh sb="14" eb="18">
      <t>エビナシ</t>
    </rPh>
    <rPh sb="19" eb="21">
      <t>ザマ</t>
    </rPh>
    <rPh sb="21" eb="22">
      <t>シ</t>
    </rPh>
    <rPh sb="23" eb="26">
      <t>アヤセシ</t>
    </rPh>
    <rPh sb="27" eb="30">
      <t>アイカワマチ</t>
    </rPh>
    <rPh sb="31" eb="33">
      <t>キヨカワ</t>
    </rPh>
    <rPh sb="33" eb="34">
      <t>ムラ</t>
    </rPh>
    <phoneticPr fontId="11"/>
  </si>
  <si>
    <t>県西地域＝ 小田原市、南足柄市、中井町、大井町、松田町、山北町、開成町、箱根町、真鶴町、湯河原町</t>
    <rPh sb="0" eb="1">
      <t>ケン</t>
    </rPh>
    <rPh sb="1" eb="2">
      <t>ニシ</t>
    </rPh>
    <rPh sb="2" eb="4">
      <t>チイキ</t>
    </rPh>
    <rPh sb="6" eb="10">
      <t>オダワラシ</t>
    </rPh>
    <rPh sb="11" eb="12">
      <t>ミナミ</t>
    </rPh>
    <rPh sb="12" eb="14">
      <t>アシガラ</t>
    </rPh>
    <rPh sb="14" eb="15">
      <t>シ</t>
    </rPh>
    <rPh sb="16" eb="18">
      <t>ナカイ</t>
    </rPh>
    <rPh sb="18" eb="19">
      <t>マチ</t>
    </rPh>
    <rPh sb="20" eb="22">
      <t>オオイ</t>
    </rPh>
    <rPh sb="22" eb="23">
      <t>マチ</t>
    </rPh>
    <rPh sb="24" eb="26">
      <t>マツダ</t>
    </rPh>
    <rPh sb="26" eb="27">
      <t>マチ</t>
    </rPh>
    <rPh sb="28" eb="30">
      <t>ヤマキタ</t>
    </rPh>
    <rPh sb="30" eb="31">
      <t>マチ</t>
    </rPh>
    <rPh sb="32" eb="34">
      <t>カイセイ</t>
    </rPh>
    <rPh sb="34" eb="35">
      <t>マチ</t>
    </rPh>
    <rPh sb="36" eb="39">
      <t>ハコネマチ</t>
    </rPh>
    <rPh sb="40" eb="42">
      <t>マナヅル</t>
    </rPh>
    <rPh sb="42" eb="43">
      <t>マチ</t>
    </rPh>
    <rPh sb="44" eb="47">
      <t>ユガワラ</t>
    </rPh>
    <rPh sb="47" eb="48">
      <t>マチ</t>
    </rPh>
    <phoneticPr fontId="11"/>
  </si>
  <si>
    <t>横　浜</t>
    <rPh sb="0" eb="1">
      <t>ヨコ</t>
    </rPh>
    <rPh sb="2" eb="3">
      <t>ハマ</t>
    </rPh>
    <phoneticPr fontId="11"/>
  </si>
  <si>
    <t>（構成比）</t>
    <rPh sb="1" eb="3">
      <t>コウセイ</t>
    </rPh>
    <rPh sb="3" eb="4">
      <t>ヒ</t>
    </rPh>
    <phoneticPr fontId="11"/>
  </si>
  <si>
    <t>川　崎</t>
    <rPh sb="0" eb="1">
      <t>カワ</t>
    </rPh>
    <rPh sb="2" eb="3">
      <t>ザキ</t>
    </rPh>
    <phoneticPr fontId="11"/>
  </si>
  <si>
    <t>湘　南</t>
    <rPh sb="0" eb="1">
      <t>ショウ</t>
    </rPh>
    <rPh sb="2" eb="3">
      <t>ミナミ</t>
    </rPh>
    <phoneticPr fontId="11"/>
  </si>
  <si>
    <t>県　央</t>
    <rPh sb="0" eb="1">
      <t>ケン</t>
    </rPh>
    <rPh sb="2" eb="3">
      <t>ヒサシ</t>
    </rPh>
    <phoneticPr fontId="11"/>
  </si>
  <si>
    <t>県　西</t>
    <rPh sb="0" eb="1">
      <t>ケン</t>
    </rPh>
    <rPh sb="2" eb="3">
      <t>ニシ</t>
    </rPh>
    <phoneticPr fontId="11"/>
  </si>
  <si>
    <t>全　体</t>
    <rPh sb="0" eb="1">
      <t>ゼン</t>
    </rPh>
    <rPh sb="2" eb="3">
      <t>カラダ</t>
    </rPh>
    <phoneticPr fontId="11"/>
  </si>
  <si>
    <t>店舗購入</t>
    <rPh sb="0" eb="2">
      <t>テンポ</t>
    </rPh>
    <rPh sb="2" eb="4">
      <t>コウニュウ</t>
    </rPh>
    <phoneticPr fontId="11"/>
  </si>
  <si>
    <t>電話勧誘販売</t>
    <rPh sb="0" eb="2">
      <t>デンワ</t>
    </rPh>
    <rPh sb="2" eb="4">
      <t>カンユウ</t>
    </rPh>
    <rPh sb="4" eb="6">
      <t>ハンバイ</t>
    </rPh>
    <phoneticPr fontId="11"/>
  </si>
  <si>
    <t>高齢者（65歳以上）計</t>
    <rPh sb="0" eb="3">
      <t>コウレイシャ</t>
    </rPh>
    <phoneticPr fontId="11"/>
  </si>
  <si>
    <t>上半期</t>
    <rPh sb="0" eb="3">
      <t>カミハンキ</t>
    </rPh>
    <phoneticPr fontId="15"/>
  </si>
  <si>
    <t>下半期</t>
    <rPh sb="0" eb="3">
      <t>シモハンキ</t>
    </rPh>
    <phoneticPr fontId="15"/>
  </si>
  <si>
    <t>平成29年度</t>
    <rPh sb="0" eb="2">
      <t>ヘイセイ</t>
    </rPh>
    <rPh sb="4" eb="6">
      <t>ネンド</t>
    </rPh>
    <phoneticPr fontId="11"/>
  </si>
  <si>
    <t>工事・建築</t>
    <rPh sb="0" eb="2">
      <t>コウジ</t>
    </rPh>
    <rPh sb="3" eb="5">
      <t>ケンチク</t>
    </rPh>
    <phoneticPr fontId="6"/>
  </si>
  <si>
    <t>役務その他サービス</t>
    <rPh sb="0" eb="2">
      <t>エキム</t>
    </rPh>
    <rPh sb="4" eb="5">
      <t>タ</t>
    </rPh>
    <phoneticPr fontId="6"/>
  </si>
  <si>
    <t>修理サービス</t>
    <rPh sb="0" eb="2">
      <t>シュウリ</t>
    </rPh>
    <phoneticPr fontId="6"/>
  </si>
  <si>
    <t>相談その他</t>
    <rPh sb="0" eb="2">
      <t>ソウダン</t>
    </rPh>
    <rPh sb="4" eb="5">
      <t>タ</t>
    </rPh>
    <phoneticPr fontId="6"/>
  </si>
  <si>
    <t>金融関連サービスその他</t>
    <rPh sb="0" eb="2">
      <t>キンユウ</t>
    </rPh>
    <rPh sb="2" eb="4">
      <t>カンレン</t>
    </rPh>
    <rPh sb="10" eb="11">
      <t>タ</t>
    </rPh>
    <phoneticPr fontId="11"/>
  </si>
  <si>
    <t>高齢者の占める割合</t>
    <rPh sb="0" eb="3">
      <t>コウレイシャ</t>
    </rPh>
    <rPh sb="4" eb="5">
      <t>シ</t>
    </rPh>
    <rPh sb="7" eb="9">
      <t>ワリアイ</t>
    </rPh>
    <phoneticPr fontId="11"/>
  </si>
  <si>
    <t>若者の占める割合</t>
    <rPh sb="0" eb="2">
      <t>ワカモノ</t>
    </rPh>
    <rPh sb="3" eb="4">
      <t>シ</t>
    </rPh>
    <rPh sb="6" eb="8">
      <t>ワリアイ</t>
    </rPh>
    <phoneticPr fontId="11"/>
  </si>
  <si>
    <t>前年度比</t>
    <rPh sb="0" eb="3">
      <t>ゼンネンド</t>
    </rPh>
    <rPh sb="3" eb="4">
      <t>ヒ</t>
    </rPh>
    <phoneticPr fontId="11"/>
  </si>
  <si>
    <t>四輪自動車</t>
    <rPh sb="0" eb="2">
      <t>ヨンリン</t>
    </rPh>
    <rPh sb="2" eb="5">
      <t>ジドウシャ</t>
    </rPh>
    <phoneticPr fontId="6"/>
  </si>
  <si>
    <t>モバイルデータ通信</t>
    <rPh sb="7" eb="9">
      <t>ツウシン</t>
    </rPh>
    <phoneticPr fontId="11"/>
  </si>
  <si>
    <t>前年度比</t>
    <rPh sb="0" eb="2">
      <t>ゼンネン</t>
    </rPh>
    <rPh sb="2" eb="3">
      <t>ド</t>
    </rPh>
    <rPh sb="3" eb="4">
      <t>ヒ</t>
    </rPh>
    <phoneticPr fontId="6"/>
  </si>
  <si>
    <t>（構成比）</t>
    <rPh sb="1" eb="4">
      <t>コウセイヒ</t>
    </rPh>
    <phoneticPr fontId="11"/>
  </si>
  <si>
    <t>高齢者
（65歳以上）</t>
    <rPh sb="0" eb="3">
      <t>コウレイシャ</t>
    </rPh>
    <phoneticPr fontId="11"/>
  </si>
  <si>
    <t xml:space="preserve"> 　　 　年代
順位</t>
    <phoneticPr fontId="11"/>
  </si>
  <si>
    <t>対前年度比
（Ａ／Ｂ）</t>
    <rPh sb="0" eb="1">
      <t>タイ</t>
    </rPh>
    <rPh sb="3" eb="4">
      <t>ド</t>
    </rPh>
    <rPh sb="4" eb="5">
      <t>ヒ</t>
    </rPh>
    <phoneticPr fontId="5"/>
  </si>
  <si>
    <r>
      <rPr>
        <sz val="12"/>
        <color theme="1"/>
        <rFont val="ＭＳ Ｐゴシック"/>
        <family val="3"/>
        <charset val="128"/>
        <scheme val="minor"/>
      </rPr>
      <t>ネガティブ・オプション</t>
    </r>
    <r>
      <rPr>
        <sz val="11"/>
        <color theme="1"/>
        <rFont val="ＭＳ Ｐゴシック"/>
        <family val="3"/>
        <charset val="128"/>
        <scheme val="minor"/>
      </rPr>
      <t xml:space="preserve">
</t>
    </r>
    <r>
      <rPr>
        <sz val="9"/>
        <color theme="1"/>
        <rFont val="ＭＳ Ｐゴシック"/>
        <family val="3"/>
        <charset val="128"/>
        <scheme val="minor"/>
      </rPr>
      <t>（いわゆる送り付け商法）</t>
    </r>
    <rPh sb="17" eb="18">
      <t>オク</t>
    </rPh>
    <rPh sb="19" eb="20">
      <t>ツ</t>
    </rPh>
    <rPh sb="21" eb="23">
      <t>ショウホウ</t>
    </rPh>
    <phoneticPr fontId="11"/>
  </si>
  <si>
    <t>苦情相談件数</t>
    <rPh sb="0" eb="2">
      <t>クジョウ</t>
    </rPh>
    <rPh sb="2" eb="4">
      <t>ソウダン</t>
    </rPh>
    <rPh sb="4" eb="6">
      <t>ケンスウ</t>
    </rPh>
    <phoneticPr fontId="6"/>
  </si>
  <si>
    <t>件数</t>
    <rPh sb="0" eb="2">
      <t>ケンスウ</t>
    </rPh>
    <phoneticPr fontId="2"/>
  </si>
  <si>
    <t>全体に
占める割合</t>
    <rPh sb="0" eb="2">
      <t>ゼンタイ</t>
    </rPh>
    <rPh sb="4" eb="5">
      <t>シ</t>
    </rPh>
    <rPh sb="7" eb="9">
      <t>ワリアイ</t>
    </rPh>
    <phoneticPr fontId="2"/>
  </si>
  <si>
    <t>[苦情相談件数］</t>
    <rPh sb="1" eb="3">
      <t>クジョウ</t>
    </rPh>
    <rPh sb="5" eb="7">
      <t>ケンスウ</t>
    </rPh>
    <phoneticPr fontId="6"/>
  </si>
  <si>
    <t>平成30年度</t>
    <rPh sb="0" eb="2">
      <t>ヘイセイ</t>
    </rPh>
    <phoneticPr fontId="6"/>
  </si>
  <si>
    <t>電気</t>
    <rPh sb="0" eb="2">
      <t>デンキ</t>
    </rPh>
    <phoneticPr fontId="6"/>
  </si>
  <si>
    <t>携帯電話</t>
    <rPh sb="0" eb="4">
      <t>ケイタイデンワ</t>
    </rPh>
    <phoneticPr fontId="6"/>
  </si>
  <si>
    <t>音響・映像機器</t>
    <rPh sb="0" eb="2">
      <t>オンキョウ</t>
    </rPh>
    <rPh sb="3" eb="5">
      <t>エイゾウ</t>
    </rPh>
    <rPh sb="5" eb="7">
      <t>キキ</t>
    </rPh>
    <phoneticPr fontId="2"/>
  </si>
  <si>
    <t>外食</t>
    <rPh sb="0" eb="2">
      <t>ガイショク</t>
    </rPh>
    <phoneticPr fontId="11"/>
  </si>
  <si>
    <t>社会保険</t>
    <rPh sb="0" eb="2">
      <t>シャカイ</t>
    </rPh>
    <rPh sb="2" eb="4">
      <t>ホケン</t>
    </rPh>
    <phoneticPr fontId="11"/>
  </si>
  <si>
    <t>平成30年度</t>
    <rPh sb="0" eb="2">
      <t>ヘイセイ</t>
    </rPh>
    <rPh sb="4" eb="6">
      <t>ネンド</t>
    </rPh>
    <phoneticPr fontId="11"/>
  </si>
  <si>
    <t>携帯電話サービス</t>
    <rPh sb="0" eb="4">
      <t>ケイタイデンワ</t>
    </rPh>
    <phoneticPr fontId="11"/>
  </si>
  <si>
    <t>デジタルコンテンツ</t>
    <phoneticPr fontId="6"/>
  </si>
  <si>
    <t>不動産貸借</t>
    <rPh sb="0" eb="5">
      <t>フドウサンタイシャク</t>
    </rPh>
    <phoneticPr fontId="6"/>
  </si>
  <si>
    <t>他のネット通信サービス</t>
    <rPh sb="0" eb="1">
      <t>タ</t>
    </rPh>
    <rPh sb="5" eb="7">
      <t>ツウシン</t>
    </rPh>
    <phoneticPr fontId="6"/>
  </si>
  <si>
    <t>不動産貸借</t>
    <rPh sb="0" eb="5">
      <t>フドウサンタイシャク</t>
    </rPh>
    <phoneticPr fontId="11"/>
  </si>
  <si>
    <t>インターネット接続回線</t>
    <rPh sb="7" eb="11">
      <t>セツゾクカイセン</t>
    </rPh>
    <phoneticPr fontId="11"/>
  </si>
  <si>
    <t>健康食品</t>
    <rPh sb="0" eb="4">
      <t>ケンコウショクヒン</t>
    </rPh>
    <phoneticPr fontId="11"/>
  </si>
  <si>
    <t>県央地域</t>
    <rPh sb="0" eb="2">
      <t>ケンオウ</t>
    </rPh>
    <rPh sb="2" eb="4">
      <t>チイキ</t>
    </rPh>
    <phoneticPr fontId="11"/>
  </si>
  <si>
    <t>修理サービス</t>
    <rPh sb="0" eb="2">
      <t>シュウリ</t>
    </rPh>
    <phoneticPr fontId="2"/>
  </si>
  <si>
    <t>エステティックサービス</t>
  </si>
  <si>
    <t>令和元年度</t>
    <rPh sb="0" eb="2">
      <t>レイワ</t>
    </rPh>
    <rPh sb="2" eb="4">
      <t>ガンネン</t>
    </rPh>
    <rPh sb="4" eb="5">
      <t>ド</t>
    </rPh>
    <phoneticPr fontId="11"/>
  </si>
  <si>
    <t>令和元年度</t>
    <rPh sb="0" eb="2">
      <t>レイワ</t>
    </rPh>
    <rPh sb="2" eb="4">
      <t>ガンネン</t>
    </rPh>
    <rPh sb="3" eb="5">
      <t>ネンド</t>
    </rPh>
    <phoneticPr fontId="11"/>
  </si>
  <si>
    <t>マルチ・マルチまがい</t>
  </si>
  <si>
    <t>商品一般</t>
    <rPh sb="0" eb="2">
      <t>ショウヒン</t>
    </rPh>
    <rPh sb="2" eb="4">
      <t>イッパン</t>
    </rPh>
    <phoneticPr fontId="5"/>
  </si>
  <si>
    <t>健康食品</t>
    <rPh sb="0" eb="2">
      <t>ケンコウ</t>
    </rPh>
    <rPh sb="2" eb="4">
      <t>ショクヒン</t>
    </rPh>
    <phoneticPr fontId="5"/>
  </si>
  <si>
    <t>工事・建築</t>
    <rPh sb="0" eb="2">
      <t>コウジ</t>
    </rPh>
    <rPh sb="3" eb="5">
      <t>ケンチク</t>
    </rPh>
    <phoneticPr fontId="5"/>
  </si>
  <si>
    <t>不動産貸借</t>
    <rPh sb="0" eb="3">
      <t>フドウサン</t>
    </rPh>
    <rPh sb="3" eb="5">
      <t>タイシャク</t>
    </rPh>
    <phoneticPr fontId="5"/>
  </si>
  <si>
    <t>インターネット接続回線</t>
    <rPh sb="7" eb="9">
      <t>セツゾク</t>
    </rPh>
    <rPh sb="9" eb="11">
      <t>カイセン</t>
    </rPh>
    <phoneticPr fontId="5"/>
  </si>
  <si>
    <t>携帯電話サービス</t>
    <rPh sb="0" eb="2">
      <t>ケイタイ</t>
    </rPh>
    <rPh sb="2" eb="4">
      <t>デンワ</t>
    </rPh>
    <phoneticPr fontId="5"/>
  </si>
  <si>
    <t>電気</t>
    <rPh sb="0" eb="2">
      <t>デンキ</t>
    </rPh>
    <phoneticPr fontId="5"/>
  </si>
  <si>
    <t>四輪自動車</t>
    <rPh sb="0" eb="2">
      <t>ヨンリン</t>
    </rPh>
    <rPh sb="2" eb="5">
      <t>ジドウシャ</t>
    </rPh>
    <phoneticPr fontId="5"/>
  </si>
  <si>
    <t>フリーローン・サラ金</t>
    <rPh sb="9" eb="10">
      <t>キン</t>
    </rPh>
    <phoneticPr fontId="5"/>
  </si>
  <si>
    <t>テレビ放送サービス</t>
    <rPh sb="3" eb="5">
      <t>ホウソウ</t>
    </rPh>
    <phoneticPr fontId="5"/>
  </si>
  <si>
    <t>新聞</t>
    <rPh sb="0" eb="2">
      <t>シンブン</t>
    </rPh>
    <phoneticPr fontId="5"/>
  </si>
  <si>
    <t>架空請求等の商品を特定できない相談</t>
    <rPh sb="0" eb="2">
      <t>カクウ</t>
    </rPh>
    <rPh sb="2" eb="4">
      <t>セイキュウ</t>
    </rPh>
    <rPh sb="4" eb="5">
      <t>ナド</t>
    </rPh>
    <rPh sb="6" eb="8">
      <t>ショウヒン</t>
    </rPh>
    <rPh sb="9" eb="11">
      <t>トクテイ</t>
    </rPh>
    <rPh sb="15" eb="17">
      <t>ソウダン</t>
    </rPh>
    <phoneticPr fontId="11"/>
  </si>
  <si>
    <t>令和元年度</t>
    <rPh sb="0" eb="2">
      <t>レイワ</t>
    </rPh>
    <rPh sb="2" eb="4">
      <t>ガンネン</t>
    </rPh>
    <rPh sb="3" eb="5">
      <t>ネンド</t>
    </rPh>
    <phoneticPr fontId="6"/>
  </si>
  <si>
    <t>テレビ放送サービス410、衛星テレビ放送172</t>
    <rPh sb="3" eb="5">
      <t>ホウソウ</t>
    </rPh>
    <rPh sb="13" eb="15">
      <t>エイセイ</t>
    </rPh>
    <rPh sb="18" eb="20">
      <t>ホウソウ</t>
    </rPh>
    <phoneticPr fontId="11"/>
  </si>
  <si>
    <t>※記者発表（赤シート）</t>
    <rPh sb="1" eb="3">
      <t>キシャ</t>
    </rPh>
    <rPh sb="3" eb="5">
      <t>ハッピョウ</t>
    </rPh>
    <rPh sb="6" eb="7">
      <t>アカ</t>
    </rPh>
    <phoneticPr fontId="11"/>
  </si>
  <si>
    <t>※データ集用（茶シート）</t>
    <rPh sb="4" eb="5">
      <t>シュウ</t>
    </rPh>
    <rPh sb="5" eb="6">
      <t>ヨウ</t>
    </rPh>
    <rPh sb="7" eb="8">
      <t>チャ</t>
    </rPh>
    <phoneticPr fontId="11"/>
  </si>
  <si>
    <t>※記者発表、データ集併用（緑）</t>
    <rPh sb="1" eb="3">
      <t>キシャ</t>
    </rPh>
    <rPh sb="3" eb="5">
      <t>ハッピョウ</t>
    </rPh>
    <rPh sb="9" eb="10">
      <t>シュウ</t>
    </rPh>
    <rPh sb="10" eb="12">
      <t>ヘイヨウ</t>
    </rPh>
    <rPh sb="13" eb="14">
      <t>ミドリ</t>
    </rPh>
    <phoneticPr fontId="11"/>
  </si>
  <si>
    <t>健康食品</t>
    <rPh sb="0" eb="2">
      <t>ケンコウ</t>
    </rPh>
    <rPh sb="2" eb="4">
      <t>ショクヒン</t>
    </rPh>
    <phoneticPr fontId="11"/>
  </si>
  <si>
    <t>工事・建築</t>
    <rPh sb="0" eb="2">
      <t>コウジ</t>
    </rPh>
    <rPh sb="3" eb="5">
      <t>ケンチク</t>
    </rPh>
    <phoneticPr fontId="11"/>
  </si>
  <si>
    <t>不動産賃貸</t>
    <rPh sb="0" eb="5">
      <t>フドウサンチンタイ</t>
    </rPh>
    <phoneticPr fontId="11"/>
  </si>
  <si>
    <t>化粧品</t>
    <rPh sb="0" eb="3">
      <t>ケショウヒン</t>
    </rPh>
    <phoneticPr fontId="11"/>
  </si>
  <si>
    <t>インターネット接続回線</t>
    <rPh sb="7" eb="9">
      <t>セツゾク</t>
    </rPh>
    <rPh sb="9" eb="11">
      <t>カイセン</t>
    </rPh>
    <phoneticPr fontId="11"/>
  </si>
  <si>
    <t>役務その他サービス</t>
    <rPh sb="0" eb="2">
      <t>エキム</t>
    </rPh>
    <rPh sb="4" eb="5">
      <t>タ</t>
    </rPh>
    <phoneticPr fontId="11"/>
  </si>
  <si>
    <t>携帯電話サービス</t>
    <rPh sb="0" eb="2">
      <t>ケイタイ</t>
    </rPh>
    <rPh sb="2" eb="4">
      <t>デンワ</t>
    </rPh>
    <phoneticPr fontId="11"/>
  </si>
  <si>
    <t>修理サービス</t>
    <rPh sb="0" eb="2">
      <t>シュウリ</t>
    </rPh>
    <phoneticPr fontId="11"/>
  </si>
  <si>
    <t>電気</t>
    <rPh sb="0" eb="2">
      <t>デンキ</t>
    </rPh>
    <phoneticPr fontId="11"/>
  </si>
  <si>
    <t>四輪自動車</t>
    <rPh sb="0" eb="2">
      <t>ヨンリン</t>
    </rPh>
    <rPh sb="2" eb="5">
      <t>ジドウシャ</t>
    </rPh>
    <phoneticPr fontId="11"/>
  </si>
  <si>
    <t>フリーローン・サラ金</t>
    <rPh sb="9" eb="10">
      <t>キン</t>
    </rPh>
    <phoneticPr fontId="11"/>
  </si>
  <si>
    <t>テレビ放送サービス</t>
    <rPh sb="3" eb="5">
      <t>ホウソウ</t>
    </rPh>
    <phoneticPr fontId="11"/>
  </si>
  <si>
    <t>新聞</t>
    <rPh sb="0" eb="2">
      <t>シンブン</t>
    </rPh>
    <phoneticPr fontId="11"/>
  </si>
  <si>
    <t>医療サービス</t>
    <rPh sb="0" eb="2">
      <t>イリョウ</t>
    </rPh>
    <phoneticPr fontId="11"/>
  </si>
  <si>
    <t>携帯電話</t>
    <rPh sb="0" eb="2">
      <t>ケイタイ</t>
    </rPh>
    <rPh sb="2" eb="4">
      <t>デンワ</t>
    </rPh>
    <phoneticPr fontId="11"/>
  </si>
  <si>
    <t>モバイルデータ通信</t>
    <rPh sb="7" eb="9">
      <t>ツウシン</t>
    </rPh>
    <phoneticPr fontId="11"/>
  </si>
  <si>
    <t>エステティックサービス</t>
    <phoneticPr fontId="11"/>
  </si>
  <si>
    <t>相談その他</t>
    <rPh sb="0" eb="2">
      <t>ソウダン</t>
    </rPh>
    <rPh sb="4" eb="5">
      <t>タ</t>
    </rPh>
    <phoneticPr fontId="11"/>
  </si>
  <si>
    <t>社会保険</t>
    <rPh sb="0" eb="2">
      <t>シャカイ</t>
    </rPh>
    <rPh sb="2" eb="4">
      <t>ホケン</t>
    </rPh>
    <phoneticPr fontId="11"/>
  </si>
  <si>
    <t>他のネット通信関連サービス</t>
    <rPh sb="0" eb="1">
      <t>タ</t>
    </rPh>
    <rPh sb="5" eb="7">
      <t>ツウシン</t>
    </rPh>
    <rPh sb="7" eb="9">
      <t>カンレン</t>
    </rPh>
    <phoneticPr fontId="11"/>
  </si>
  <si>
    <t>固定電話サービス</t>
    <rPh sb="0" eb="2">
      <t>コテイ</t>
    </rPh>
    <rPh sb="2" eb="4">
      <t>デンワ</t>
    </rPh>
    <phoneticPr fontId="11"/>
  </si>
  <si>
    <t>外食</t>
    <rPh sb="0" eb="2">
      <t>ガイショク</t>
    </rPh>
    <phoneticPr fontId="11"/>
  </si>
  <si>
    <t>金融関連サービスその他</t>
    <rPh sb="0" eb="2">
      <t>キンユウ</t>
    </rPh>
    <rPh sb="2" eb="4">
      <t>カンレン</t>
    </rPh>
    <rPh sb="10" eb="11">
      <t>タ</t>
    </rPh>
    <phoneticPr fontId="11"/>
  </si>
  <si>
    <t>入力終了</t>
    <rPh sb="0" eb="2">
      <t>ニュウリョク</t>
    </rPh>
    <rPh sb="2" eb="4">
      <t>シュウリョウ</t>
    </rPh>
    <phoneticPr fontId="11"/>
  </si>
  <si>
    <t>H30</t>
  </si>
  <si>
    <t>商品一般</t>
    <rPh sb="0" eb="4">
      <t>ショウヒンイッパン</t>
    </rPh>
    <phoneticPr fontId="11"/>
  </si>
  <si>
    <t>（注）人口構成比は「神奈川県年齢別人口統計調査」（平成31年1月1日現在）による。年齢不詳を除いて算出している。</t>
    <rPh sb="1" eb="2">
      <t>チュウ</t>
    </rPh>
    <rPh sb="3" eb="5">
      <t>ジンコウ</t>
    </rPh>
    <rPh sb="5" eb="7">
      <t>コウセイ</t>
    </rPh>
    <rPh sb="7" eb="8">
      <t>ヒ</t>
    </rPh>
    <rPh sb="10" eb="14">
      <t>カナガワケン</t>
    </rPh>
    <rPh sb="14" eb="16">
      <t>ネンレイ</t>
    </rPh>
    <rPh sb="16" eb="17">
      <t>ベツ</t>
    </rPh>
    <rPh sb="17" eb="19">
      <t>ジンコウ</t>
    </rPh>
    <rPh sb="19" eb="21">
      <t>トウケイ</t>
    </rPh>
    <rPh sb="21" eb="23">
      <t>チョウサ</t>
    </rPh>
    <rPh sb="25" eb="27">
      <t>ヘイセイ</t>
    </rPh>
    <rPh sb="29" eb="30">
      <t>ネン</t>
    </rPh>
    <rPh sb="31" eb="32">
      <t>ガツ</t>
    </rPh>
    <rPh sb="33" eb="34">
      <t>ヒ</t>
    </rPh>
    <rPh sb="34" eb="36">
      <t>ゲンザイ</t>
    </rPh>
    <rPh sb="41" eb="43">
      <t>ネンレイ</t>
    </rPh>
    <rPh sb="43" eb="45">
      <t>フショウ</t>
    </rPh>
    <rPh sb="46" eb="47">
      <t>ノゾ</t>
    </rPh>
    <rPh sb="49" eb="51">
      <t>サンシュツ</t>
    </rPh>
    <phoneticPr fontId="6"/>
  </si>
  <si>
    <t>R1</t>
    <phoneticPr fontId="11"/>
  </si>
  <si>
    <t>R1</t>
    <phoneticPr fontId="11"/>
  </si>
  <si>
    <t>　※　「内容等キーワード」の「クーリング・オフ」が付与された相談1,630件のうち、契約購入金額が判明しているものについて分析した。　</t>
    <rPh sb="4" eb="7">
      <t>ナイヨウトウ</t>
    </rPh>
    <rPh sb="25" eb="27">
      <t>フヨ</t>
    </rPh>
    <rPh sb="30" eb="32">
      <t>ソウダン</t>
    </rPh>
    <rPh sb="37" eb="38">
      <t>ケン</t>
    </rPh>
    <rPh sb="42" eb="44">
      <t>ケイヤク</t>
    </rPh>
    <rPh sb="44" eb="46">
      <t>コウニュウ</t>
    </rPh>
    <rPh sb="46" eb="48">
      <t>キンガク</t>
    </rPh>
    <rPh sb="49" eb="51">
      <t>ハンメイ</t>
    </rPh>
    <rPh sb="61" eb="63">
      <t>ブンセキ</t>
    </rPh>
    <phoneticPr fontId="6"/>
  </si>
  <si>
    <t>（データ：神奈川県年齢別人口統計調査　平成31年1月1日現在）</t>
    <rPh sb="5" eb="9">
      <t>カナガワケン</t>
    </rPh>
    <rPh sb="9" eb="11">
      <t>ネンレイ</t>
    </rPh>
    <rPh sb="11" eb="12">
      <t>ベツ</t>
    </rPh>
    <rPh sb="12" eb="14">
      <t>ジンコウ</t>
    </rPh>
    <rPh sb="14" eb="16">
      <t>トウケイ</t>
    </rPh>
    <rPh sb="16" eb="18">
      <t>チョウサ</t>
    </rPh>
    <rPh sb="19" eb="21">
      <t>ヘイセイ</t>
    </rPh>
    <rPh sb="23" eb="24">
      <t>ネン</t>
    </rPh>
    <rPh sb="25" eb="26">
      <t>ガツ</t>
    </rPh>
    <rPh sb="27" eb="28">
      <t>ヒ</t>
    </rPh>
    <rPh sb="28" eb="30">
      <t>ゲンザイ</t>
    </rPh>
    <phoneticPr fontId="11"/>
  </si>
  <si>
    <t>相模原</t>
    <rPh sb="0" eb="3">
      <t>サガミハラ</t>
    </rPh>
    <phoneticPr fontId="11"/>
  </si>
  <si>
    <t>（この表の県央地域）</t>
    <rPh sb="3" eb="4">
      <t>ヒョウ</t>
    </rPh>
    <rPh sb="5" eb="7">
      <t>ケンオウ</t>
    </rPh>
    <rPh sb="7" eb="9">
      <t>チイキ</t>
    </rPh>
    <phoneticPr fontId="11"/>
  </si>
  <si>
    <t>苦情相談件数（令和元年度）</t>
    <rPh sb="0" eb="2">
      <t>クジョウ</t>
    </rPh>
    <rPh sb="2" eb="4">
      <t>ソウダン</t>
    </rPh>
    <rPh sb="4" eb="6">
      <t>ケンスウ</t>
    </rPh>
    <rPh sb="7" eb="9">
      <t>レイワ</t>
    </rPh>
    <rPh sb="9" eb="11">
      <t>ガンネン</t>
    </rPh>
    <rPh sb="10" eb="11">
      <t>ネン</t>
    </rPh>
    <rPh sb="11" eb="12">
      <t>ド</t>
    </rPh>
    <phoneticPr fontId="11"/>
  </si>
  <si>
    <t>人口（平成31年１月１日）</t>
    <rPh sb="0" eb="2">
      <t>ジンコウ</t>
    </rPh>
    <rPh sb="9" eb="10">
      <t>ガツ</t>
    </rPh>
    <rPh sb="11" eb="12">
      <t>ニチ</t>
    </rPh>
    <phoneticPr fontId="11"/>
  </si>
  <si>
    <t>不動産貸借</t>
    <rPh sb="0" eb="5">
      <t>フドウサンタイシャク</t>
    </rPh>
    <phoneticPr fontId="11"/>
  </si>
  <si>
    <t>健康食品</t>
    <rPh sb="0" eb="4">
      <t>ケンコウショクヒン</t>
    </rPh>
    <phoneticPr fontId="11"/>
  </si>
  <si>
    <t>工事・建築</t>
    <rPh sb="0" eb="2">
      <t>コウジ</t>
    </rPh>
    <rPh sb="3" eb="5">
      <t>ケンチク</t>
    </rPh>
    <phoneticPr fontId="11"/>
  </si>
  <si>
    <t>化粧品</t>
    <rPh sb="0" eb="3">
      <t>ケショウヒン</t>
    </rPh>
    <phoneticPr fontId="11"/>
  </si>
  <si>
    <t>役務その他サービス</t>
    <rPh sb="0" eb="2">
      <t>エキム</t>
    </rPh>
    <rPh sb="4" eb="5">
      <t>タ</t>
    </rPh>
    <phoneticPr fontId="11"/>
  </si>
  <si>
    <t>携帯電話サービス</t>
    <rPh sb="0" eb="2">
      <t>ケイタイ</t>
    </rPh>
    <rPh sb="2" eb="4">
      <t>デンワ</t>
    </rPh>
    <phoneticPr fontId="11"/>
  </si>
  <si>
    <t>商品一般</t>
    <rPh sb="0" eb="2">
      <t>ショウヒン</t>
    </rPh>
    <rPh sb="2" eb="4">
      <t>イッパン</t>
    </rPh>
    <phoneticPr fontId="11"/>
  </si>
  <si>
    <t>デジタルコンテンツ</t>
    <phoneticPr fontId="11"/>
  </si>
  <si>
    <t>※不明無関係は除くの表は、合計の際に含めていないことを確認すること</t>
    <rPh sb="1" eb="3">
      <t>フメイ</t>
    </rPh>
    <rPh sb="3" eb="6">
      <t>ムカンケイ</t>
    </rPh>
    <rPh sb="7" eb="8">
      <t>ノゾ</t>
    </rPh>
    <rPh sb="10" eb="11">
      <t>ヒョウ</t>
    </rPh>
    <rPh sb="13" eb="15">
      <t>ゴウケイ</t>
    </rPh>
    <rPh sb="16" eb="17">
      <t>サイ</t>
    </rPh>
    <rPh sb="18" eb="19">
      <t>フク</t>
    </rPh>
    <rPh sb="27" eb="29">
      <t>カクニン</t>
    </rPh>
    <phoneticPr fontId="11"/>
  </si>
  <si>
    <t>役務その他サービス※１</t>
    <rPh sb="0" eb="2">
      <t>エキム</t>
    </rPh>
    <rPh sb="4" eb="5">
      <t>タ</t>
    </rPh>
    <phoneticPr fontId="5"/>
  </si>
  <si>
    <t>相談その他※２</t>
    <rPh sb="0" eb="2">
      <t>ソウダン</t>
    </rPh>
    <rPh sb="4" eb="5">
      <t>タ</t>
    </rPh>
    <phoneticPr fontId="11"/>
  </si>
  <si>
    <t>化粧品</t>
    <rPh sb="0" eb="3">
      <t>ケショウヒン</t>
    </rPh>
    <phoneticPr fontId="11"/>
  </si>
  <si>
    <t>　合計　68,816件</t>
    <phoneticPr fontId="11"/>
  </si>
  <si>
    <t>令和元年度</t>
    <rPh sb="0" eb="2">
      <t>レイワ</t>
    </rPh>
    <rPh sb="2" eb="4">
      <t>ガンネン</t>
    </rPh>
    <phoneticPr fontId="11"/>
  </si>
  <si>
    <t>高齢者</t>
    <rPh sb="0" eb="3">
      <t>コウレイシャ</t>
    </rPh>
    <phoneticPr fontId="11"/>
  </si>
  <si>
    <t>若者</t>
    <rPh sb="0" eb="2">
      <t>ワカモノ</t>
    </rPh>
    <phoneticPr fontId="11"/>
  </si>
  <si>
    <t>他のデジタルコンテンツ3,048※３　アダルト情報サイト1,005、出会い系サイト649等</t>
    <rPh sb="0" eb="1">
      <t>タ</t>
    </rPh>
    <rPh sb="23" eb="25">
      <t>ジョウホウ</t>
    </rPh>
    <rPh sb="34" eb="36">
      <t>デア</t>
    </rPh>
    <rPh sb="37" eb="38">
      <t>ケイ</t>
    </rPh>
    <rPh sb="44" eb="45">
      <t>ナド</t>
    </rPh>
    <phoneticPr fontId="5"/>
  </si>
  <si>
    <t>屋根工事799、塗装工事417、工事・建築サービス332等</t>
    <rPh sb="0" eb="2">
      <t>ヤネ</t>
    </rPh>
    <rPh sb="2" eb="4">
      <t>コウジ</t>
    </rPh>
    <rPh sb="8" eb="10">
      <t>トソウ</t>
    </rPh>
    <rPh sb="10" eb="12">
      <t>コウジ</t>
    </rPh>
    <rPh sb="16" eb="18">
      <t>コウジ</t>
    </rPh>
    <rPh sb="19" eb="21">
      <t>ケンチク</t>
    </rPh>
    <phoneticPr fontId="5"/>
  </si>
  <si>
    <t>賃貸アパート2,393、借家175、不動産貸借サービス116等</t>
    <rPh sb="0" eb="2">
      <t>チンタイ</t>
    </rPh>
    <rPh sb="12" eb="14">
      <t>シャクヤ</t>
    </rPh>
    <rPh sb="18" eb="21">
      <t>フドウサン</t>
    </rPh>
    <rPh sb="21" eb="23">
      <t>タイシャク</t>
    </rPh>
    <phoneticPr fontId="5"/>
  </si>
  <si>
    <t>脱毛エステ210、痩身エステ87、美顔エステ68等</t>
    <rPh sb="0" eb="2">
      <t>ダツモウ</t>
    </rPh>
    <rPh sb="9" eb="11">
      <t>ソウシン</t>
    </rPh>
    <rPh sb="17" eb="19">
      <t>ビガン</t>
    </rPh>
    <phoneticPr fontId="11"/>
  </si>
  <si>
    <t>備考欄</t>
    <rPh sb="0" eb="2">
      <t>ビコウ</t>
    </rPh>
    <rPh sb="2" eb="3">
      <t>ラン</t>
    </rPh>
    <phoneticPr fontId="11"/>
  </si>
  <si>
    <t>※等を入れるのは、合計と会わないものだけ。</t>
    <rPh sb="1" eb="2">
      <t>ナド</t>
    </rPh>
    <rPh sb="3" eb="4">
      <t>イ</t>
    </rPh>
    <rPh sb="9" eb="11">
      <t>ゴウケイ</t>
    </rPh>
    <rPh sb="12" eb="13">
      <t>ア</t>
    </rPh>
    <phoneticPr fontId="11"/>
  </si>
  <si>
    <t>電力の小売に関するものを含む</t>
    <rPh sb="0" eb="2">
      <t>デンリョク</t>
    </rPh>
    <rPh sb="3" eb="5">
      <t>コウ</t>
    </rPh>
    <rPh sb="6" eb="7">
      <t>カン</t>
    </rPh>
    <rPh sb="12" eb="13">
      <t>フク</t>
    </rPh>
    <phoneticPr fontId="11"/>
  </si>
  <si>
    <t>　（注２）　本表の件数は契約当事者の居住地別。したがって、相談者の居住地別を示したⅠ－表２の件数とは一致しない。</t>
    <rPh sb="2" eb="3">
      <t>チュウ</t>
    </rPh>
    <rPh sb="6" eb="7">
      <t>ホン</t>
    </rPh>
    <rPh sb="7" eb="8">
      <t>ヒョウ</t>
    </rPh>
    <rPh sb="9" eb="11">
      <t>ケンスウ</t>
    </rPh>
    <rPh sb="12" eb="14">
      <t>ケイヤク</t>
    </rPh>
    <rPh sb="14" eb="17">
      <t>トウジシャ</t>
    </rPh>
    <rPh sb="18" eb="21">
      <t>キョジュウチ</t>
    </rPh>
    <rPh sb="21" eb="22">
      <t>ベツ</t>
    </rPh>
    <rPh sb="29" eb="32">
      <t>ソウダンシャ</t>
    </rPh>
    <rPh sb="33" eb="36">
      <t>キョジュウチ</t>
    </rPh>
    <rPh sb="36" eb="37">
      <t>ベツ</t>
    </rPh>
    <rPh sb="38" eb="39">
      <t>シメ</t>
    </rPh>
    <rPh sb="43" eb="44">
      <t>ヒョウ</t>
    </rPh>
    <rPh sb="46" eb="48">
      <t>ケンスウ</t>
    </rPh>
    <rPh sb="50" eb="52">
      <t>イッチ</t>
    </rPh>
    <phoneticPr fontId="11"/>
  </si>
  <si>
    <t>令和２年度</t>
    <rPh sb="0" eb="2">
      <t>レイワ</t>
    </rPh>
    <rPh sb="3" eb="5">
      <t>ネンド</t>
    </rPh>
    <rPh sb="4" eb="5">
      <t>ガンネン</t>
    </rPh>
    <phoneticPr fontId="11"/>
  </si>
  <si>
    <t>令和２年度</t>
    <rPh sb="0" eb="2">
      <t>レイワ</t>
    </rPh>
    <rPh sb="3" eb="5">
      <t>ネンド</t>
    </rPh>
    <rPh sb="4" eb="5">
      <t>ガンネン</t>
    </rPh>
    <phoneticPr fontId="5"/>
  </si>
  <si>
    <t>令和元年度</t>
    <rPh sb="0" eb="2">
      <t>レイワ</t>
    </rPh>
    <rPh sb="2" eb="4">
      <t>ガンネン</t>
    </rPh>
    <rPh sb="4" eb="5">
      <t>ド</t>
    </rPh>
    <phoneticPr fontId="6"/>
  </si>
  <si>
    <t>保健衛生品その他</t>
    <rPh sb="0" eb="4">
      <t>ホケンエイセイ</t>
    </rPh>
    <rPh sb="4" eb="5">
      <t>ヒン</t>
    </rPh>
    <rPh sb="7" eb="8">
      <t>タ</t>
    </rPh>
    <phoneticPr fontId="5"/>
  </si>
  <si>
    <t>スポーツ・健康教室</t>
    <rPh sb="5" eb="7">
      <t>ケンコウ</t>
    </rPh>
    <rPh sb="7" eb="9">
      <t>キョウシツ</t>
    </rPh>
    <phoneticPr fontId="11"/>
  </si>
  <si>
    <t>音響・映像機器</t>
    <rPh sb="0" eb="2">
      <t>オンキョウ</t>
    </rPh>
    <rPh sb="3" eb="5">
      <t>エイゾウ</t>
    </rPh>
    <rPh sb="5" eb="7">
      <t>キキ</t>
    </rPh>
    <phoneticPr fontId="11"/>
  </si>
  <si>
    <t>電気空調・冷房機器</t>
    <rPh sb="0" eb="2">
      <t>デンキ</t>
    </rPh>
    <rPh sb="2" eb="4">
      <t>クウチョウ</t>
    </rPh>
    <rPh sb="5" eb="7">
      <t>レイボウ</t>
    </rPh>
    <rPh sb="7" eb="9">
      <t>キキ</t>
    </rPh>
    <phoneticPr fontId="11"/>
  </si>
  <si>
    <t>令和２年度</t>
    <rPh sb="0" eb="2">
      <t>レイワ</t>
    </rPh>
    <rPh sb="3" eb="5">
      <t>ネンド</t>
    </rPh>
    <phoneticPr fontId="11"/>
  </si>
  <si>
    <t>令和２年度</t>
    <rPh sb="0" eb="2">
      <t>レイワ</t>
    </rPh>
    <rPh sb="3" eb="5">
      <t>ネンド</t>
    </rPh>
    <rPh sb="4" eb="5">
      <t>ド</t>
    </rPh>
    <phoneticPr fontId="11"/>
  </si>
  <si>
    <t>令和
元年度</t>
    <rPh sb="0" eb="2">
      <t>レイワ</t>
    </rPh>
    <rPh sb="3" eb="5">
      <t>ガンネン</t>
    </rPh>
    <phoneticPr fontId="6"/>
  </si>
  <si>
    <t>令和
２年度</t>
    <rPh sb="0" eb="2">
      <t>レイワ</t>
    </rPh>
    <rPh sb="4" eb="6">
      <t>ネンド</t>
    </rPh>
    <rPh sb="5" eb="6">
      <t>ド</t>
    </rPh>
    <phoneticPr fontId="6"/>
  </si>
  <si>
    <t>令和２年度</t>
    <rPh sb="0" eb="2">
      <t>レイワ</t>
    </rPh>
    <rPh sb="3" eb="5">
      <t>ネンド</t>
    </rPh>
    <rPh sb="4" eb="5">
      <t>ガンネン</t>
    </rPh>
    <phoneticPr fontId="6"/>
  </si>
  <si>
    <t>令和２年度</t>
    <rPh sb="0" eb="2">
      <t>レイワ</t>
    </rPh>
    <rPh sb="3" eb="5">
      <t>ネンド</t>
    </rPh>
    <rPh sb="4" eb="5">
      <t>ガンネン</t>
    </rPh>
    <phoneticPr fontId="4"/>
  </si>
  <si>
    <t>保健衛生品その他</t>
    <rPh sb="0" eb="5">
      <t>ホケンエイセイヒン</t>
    </rPh>
    <rPh sb="7" eb="8">
      <t>タ</t>
    </rPh>
    <phoneticPr fontId="11"/>
  </si>
  <si>
    <t>苦情相談件数（令和２年度）</t>
    <rPh sb="0" eb="2">
      <t>クジョウ</t>
    </rPh>
    <rPh sb="2" eb="4">
      <t>ソウダン</t>
    </rPh>
    <rPh sb="4" eb="6">
      <t>ケンスウ</t>
    </rPh>
    <rPh sb="7" eb="9">
      <t>レイワ</t>
    </rPh>
    <rPh sb="10" eb="12">
      <t>ネンド</t>
    </rPh>
    <rPh sb="11" eb="12">
      <t>ド</t>
    </rPh>
    <phoneticPr fontId="11"/>
  </si>
  <si>
    <t>令和２年度の構成比</t>
    <rPh sb="0" eb="2">
      <t>レイワ</t>
    </rPh>
    <rPh sb="3" eb="5">
      <t>ネンド</t>
    </rPh>
    <rPh sb="4" eb="5">
      <t>ド</t>
    </rPh>
    <rPh sb="6" eb="8">
      <t>コウセイ</t>
    </rPh>
    <rPh sb="8" eb="9">
      <t>ヒ</t>
    </rPh>
    <phoneticPr fontId="11"/>
  </si>
  <si>
    <t>苦情相談のうち65歳以上の相談（令和２年度）</t>
    <rPh sb="0" eb="2">
      <t>クジョウ</t>
    </rPh>
    <rPh sb="2" eb="4">
      <t>ソウダン</t>
    </rPh>
    <rPh sb="9" eb="12">
      <t>サイイジョウ</t>
    </rPh>
    <rPh sb="13" eb="15">
      <t>ソウダン</t>
    </rPh>
    <rPh sb="16" eb="18">
      <t>レイワ</t>
    </rPh>
    <rPh sb="19" eb="21">
      <t>ネンド</t>
    </rPh>
    <phoneticPr fontId="11"/>
  </si>
  <si>
    <t>パソコン</t>
  </si>
  <si>
    <t>屋根、トイレ、エアコン、スマートフォン修理等に関する相談</t>
    <rPh sb="0" eb="2">
      <t>ヤネ</t>
    </rPh>
    <rPh sb="19" eb="21">
      <t>シュウリ</t>
    </rPh>
    <rPh sb="21" eb="22">
      <t>トウ</t>
    </rPh>
    <rPh sb="23" eb="24">
      <t>カン</t>
    </rPh>
    <rPh sb="26" eb="28">
      <t>ソウダン</t>
    </rPh>
    <phoneticPr fontId="11"/>
  </si>
  <si>
    <t>架空請求等の商品を特定できない相談</t>
    <rPh sb="0" eb="2">
      <t>カクウ</t>
    </rPh>
    <rPh sb="2" eb="4">
      <t>セイキュウ</t>
    </rPh>
    <rPh sb="4" eb="5">
      <t>ナド</t>
    </rPh>
    <rPh sb="6" eb="8">
      <t>ショウヒン</t>
    </rPh>
    <rPh sb="9" eb="11">
      <t>トクテイ</t>
    </rPh>
    <rPh sb="15" eb="17">
      <t>ソウダン</t>
    </rPh>
    <phoneticPr fontId="5"/>
  </si>
  <si>
    <t>電気の契約等に関する相談</t>
    <rPh sb="0" eb="2">
      <t>デンキ</t>
    </rPh>
    <rPh sb="3" eb="6">
      <t>ケイヤクトウ</t>
    </rPh>
    <rPh sb="7" eb="8">
      <t>カン</t>
    </rPh>
    <rPh sb="10" eb="12">
      <t>ソウダン</t>
    </rPh>
    <phoneticPr fontId="11"/>
  </si>
  <si>
    <t>ヨガ教室、スポーツ教室等に関する相談</t>
    <rPh sb="2" eb="4">
      <t>キョウシツ</t>
    </rPh>
    <rPh sb="9" eb="11">
      <t>キョウシツ</t>
    </rPh>
    <rPh sb="11" eb="12">
      <t>トウ</t>
    </rPh>
    <rPh sb="13" eb="14">
      <t>カン</t>
    </rPh>
    <rPh sb="16" eb="18">
      <t>ソウダン</t>
    </rPh>
    <phoneticPr fontId="6"/>
  </si>
  <si>
    <t>マスク等に関する相談</t>
    <rPh sb="3" eb="4">
      <t>トウ</t>
    </rPh>
    <rPh sb="5" eb="6">
      <t>カン</t>
    </rPh>
    <rPh sb="8" eb="10">
      <t>ソウダン</t>
    </rPh>
    <phoneticPr fontId="11"/>
  </si>
  <si>
    <t>市町計</t>
    <phoneticPr fontId="6"/>
  </si>
  <si>
    <t>市町</t>
    <rPh sb="0" eb="2">
      <t>シチョウ</t>
    </rPh>
    <phoneticPr fontId="3"/>
  </si>
  <si>
    <t>-</t>
  </si>
  <si>
    <t>役務その他サービス</t>
    <rPh sb="0" eb="2">
      <t>エキム</t>
    </rPh>
    <rPh sb="4" eb="5">
      <t>タ</t>
    </rPh>
    <phoneticPr fontId="5"/>
  </si>
  <si>
    <t>　市町</t>
    <phoneticPr fontId="6"/>
  </si>
  <si>
    <t>①光ファイバー1,046、②他のネット接続回線446、③ADSL10</t>
    <rPh sb="1" eb="2">
      <t>ヒカリ</t>
    </rPh>
    <rPh sb="14" eb="15">
      <t>タ</t>
    </rPh>
    <rPh sb="19" eb="21">
      <t>セツゾク</t>
    </rPh>
    <rPh sb="21" eb="23">
      <t>カイセン</t>
    </rPh>
    <phoneticPr fontId="11"/>
  </si>
  <si>
    <t>①屋根工事1,061、②工事・建築サービス369、③衛生設備工事339</t>
    <rPh sb="1" eb="3">
      <t>ヤネ</t>
    </rPh>
    <rPh sb="3" eb="5">
      <t>コウジ</t>
    </rPh>
    <rPh sb="26" eb="28">
      <t>エイセイ</t>
    </rPh>
    <rPh sb="28" eb="30">
      <t>セツビ</t>
    </rPh>
    <rPh sb="30" eb="32">
      <t>コウジ</t>
    </rPh>
    <phoneticPr fontId="5"/>
  </si>
  <si>
    <t>①賃貸アパート2,312、②借家178、③不動産貸借サービス98</t>
    <rPh sb="1" eb="3">
      <t>チンタイ</t>
    </rPh>
    <rPh sb="14" eb="16">
      <t>シャクヤ</t>
    </rPh>
    <rPh sb="21" eb="24">
      <t>フドウサン</t>
    </rPh>
    <rPh sb="24" eb="26">
      <t>タイシャク</t>
    </rPh>
    <phoneticPr fontId="5"/>
  </si>
  <si>
    <t>①基礎化粧品958、②他の化粧品546、③頭髪用化粧品493</t>
    <rPh sb="1" eb="6">
      <t>キソケショウヒン</t>
    </rPh>
    <rPh sb="11" eb="12">
      <t>タ</t>
    </rPh>
    <rPh sb="13" eb="16">
      <t>ケショウヒン</t>
    </rPh>
    <rPh sb="21" eb="27">
      <t>トウハツヨウケショウヒン</t>
    </rPh>
    <phoneticPr fontId="11"/>
  </si>
  <si>
    <t>①脱毛エステ217、②美顔エステ79、③痩身エステ54</t>
    <rPh sb="1" eb="3">
      <t>ダツモウ</t>
    </rPh>
    <rPh sb="20" eb="22">
      <t>ソウシン</t>
    </rPh>
    <phoneticPr fontId="11"/>
  </si>
  <si>
    <t>（注）　年度下段のカッコ内は構成比</t>
    <rPh sb="1" eb="2">
      <t>チュウ</t>
    </rPh>
    <rPh sb="4" eb="6">
      <t>ネンド</t>
    </rPh>
    <rPh sb="6" eb="8">
      <t>ゲダン</t>
    </rPh>
    <rPh sb="12" eb="13">
      <t>ナイ</t>
    </rPh>
    <rPh sb="14" eb="16">
      <t>コウセイ</t>
    </rPh>
    <rPh sb="16" eb="17">
      <t>ヒ</t>
    </rPh>
    <phoneticPr fontId="6"/>
  </si>
  <si>
    <t>※　「その他無店舗」「不明・無回答」は除く。</t>
    <rPh sb="5" eb="6">
      <t>タ</t>
    </rPh>
    <rPh sb="6" eb="9">
      <t>ムテンポ</t>
    </rPh>
    <rPh sb="11" eb="13">
      <t>フメイ</t>
    </rPh>
    <rPh sb="14" eb="17">
      <t>ムカイトウ</t>
    </rPh>
    <rPh sb="19" eb="20">
      <t>ノゾ</t>
    </rPh>
    <phoneticPr fontId="11"/>
  </si>
  <si>
    <t>主な特殊販売（※）</t>
    <rPh sb="0" eb="1">
      <t>オモ</t>
    </rPh>
    <rPh sb="2" eb="4">
      <t>トクシュ</t>
    </rPh>
    <rPh sb="4" eb="6">
      <t>ハンバイ</t>
    </rPh>
    <phoneticPr fontId="11"/>
  </si>
  <si>
    <t>その他無店舗</t>
    <phoneticPr fontId="4"/>
  </si>
  <si>
    <t>相談その他（※１）</t>
    <rPh sb="0" eb="2">
      <t>ソウダン</t>
    </rPh>
    <rPh sb="4" eb="5">
      <t>タ</t>
    </rPh>
    <phoneticPr fontId="11"/>
  </si>
  <si>
    <t>①他のデジタルコンテンツ2,919（※２）、②アダルト情報サイト879、③出会い系サイト728、④オンラインゲーム496、⑤映画配信サービス260</t>
    <rPh sb="1" eb="2">
      <t>タ</t>
    </rPh>
    <rPh sb="27" eb="29">
      <t>ジョウホウ</t>
    </rPh>
    <rPh sb="37" eb="39">
      <t>デア</t>
    </rPh>
    <rPh sb="40" eb="41">
      <t>ケイ</t>
    </rPh>
    <rPh sb="62" eb="64">
      <t>エイガ</t>
    </rPh>
    <rPh sb="64" eb="66">
      <t>ハイシン</t>
    </rPh>
    <phoneticPr fontId="5"/>
  </si>
  <si>
    <t>パソコンのウイルス除去サポート契約、相談サイト等に関する相談</t>
    <rPh sb="9" eb="11">
      <t>ジョキョ</t>
    </rPh>
    <rPh sb="15" eb="17">
      <t>ケイヤク</t>
    </rPh>
    <rPh sb="18" eb="20">
      <t>ソウダン</t>
    </rPh>
    <rPh sb="23" eb="24">
      <t>トウ</t>
    </rPh>
    <rPh sb="25" eb="26">
      <t>カン</t>
    </rPh>
    <rPh sb="28" eb="30">
      <t>ソウダン</t>
    </rPh>
    <phoneticPr fontId="11"/>
  </si>
  <si>
    <t>令和３年度</t>
    <rPh sb="0" eb="2">
      <t>レイワ</t>
    </rPh>
    <rPh sb="3" eb="5">
      <t>ネンド</t>
    </rPh>
    <rPh sb="4" eb="5">
      <t>ガンネン</t>
    </rPh>
    <phoneticPr fontId="5"/>
  </si>
  <si>
    <t>令和２年度</t>
    <rPh sb="0" eb="2">
      <t>レイワ</t>
    </rPh>
    <rPh sb="3" eb="5">
      <t>ネンド</t>
    </rPh>
    <rPh sb="4" eb="5">
      <t>ド</t>
    </rPh>
    <phoneticPr fontId="6"/>
  </si>
  <si>
    <t>商品一般</t>
    <phoneticPr fontId="11"/>
  </si>
  <si>
    <t>化粧品</t>
  </si>
  <si>
    <t>健康食品</t>
  </si>
  <si>
    <t>役務その他サービス</t>
  </si>
  <si>
    <t>修理サービス</t>
  </si>
  <si>
    <t>携帯電話サービス</t>
  </si>
  <si>
    <t>電気</t>
  </si>
  <si>
    <t>アダルト情報</t>
  </si>
  <si>
    <t>四輪自動車</t>
  </si>
  <si>
    <t>他の内職・副業</t>
  </si>
  <si>
    <t>令和２年度
合計（Ｂ）</t>
    <rPh sb="0" eb="2">
      <t>レイワ</t>
    </rPh>
    <rPh sb="6" eb="8">
      <t>ゴウケイ</t>
    </rPh>
    <phoneticPr fontId="5"/>
  </si>
  <si>
    <t>商品一般</t>
  </si>
  <si>
    <t>令和３年度</t>
    <rPh sb="0" eb="2">
      <t>レイワ</t>
    </rPh>
    <rPh sb="3" eb="5">
      <t>ネンド</t>
    </rPh>
    <phoneticPr fontId="11"/>
  </si>
  <si>
    <t>令和３年度</t>
    <rPh sb="0" eb="2">
      <t>レイワ</t>
    </rPh>
    <rPh sb="3" eb="5">
      <t>ネンド</t>
    </rPh>
    <rPh sb="4" eb="5">
      <t>ド</t>
    </rPh>
    <phoneticPr fontId="11"/>
  </si>
  <si>
    <t>インターネットゲーム</t>
  </si>
  <si>
    <t>商品一般</t>
    <phoneticPr fontId="11"/>
  </si>
  <si>
    <t>商品一般</t>
    <phoneticPr fontId="11"/>
  </si>
  <si>
    <t>商品一般</t>
    <phoneticPr fontId="11"/>
  </si>
  <si>
    <t>令和３年度</t>
    <rPh sb="0" eb="2">
      <t>レイワ</t>
    </rPh>
    <rPh sb="3" eb="5">
      <t>ネンド</t>
    </rPh>
    <rPh sb="4" eb="5">
      <t>ガンネン</t>
    </rPh>
    <phoneticPr fontId="4"/>
  </si>
  <si>
    <t>出会い系サイト等に関する相談</t>
    <rPh sb="0" eb="4">
      <t>デアイケイ</t>
    </rPh>
    <rPh sb="7" eb="8">
      <t>トウ</t>
    </rPh>
    <rPh sb="9" eb="10">
      <t>カン</t>
    </rPh>
    <rPh sb="12" eb="14">
      <t>ソウダン</t>
    </rPh>
    <phoneticPr fontId="11"/>
  </si>
  <si>
    <t>パソコンのウイルス除去サポート契約、質問サイト等に関する相談</t>
    <rPh sb="18" eb="20">
      <t>シツモン</t>
    </rPh>
    <phoneticPr fontId="11"/>
  </si>
  <si>
    <t>屋根や衛生設備工事等に関する相談</t>
    <rPh sb="0" eb="2">
      <t>ヤネ</t>
    </rPh>
    <rPh sb="3" eb="5">
      <t>エイセイ</t>
    </rPh>
    <rPh sb="5" eb="7">
      <t>セツビ</t>
    </rPh>
    <rPh sb="7" eb="9">
      <t>コウジ</t>
    </rPh>
    <rPh sb="9" eb="10">
      <t>トウ</t>
    </rPh>
    <rPh sb="11" eb="12">
      <t>カン</t>
    </rPh>
    <rPh sb="14" eb="16">
      <t>ソウダン</t>
    </rPh>
    <phoneticPr fontId="5"/>
  </si>
  <si>
    <t>クレジットカードの契約、解約等に関する相談</t>
    <rPh sb="9" eb="11">
      <t>ケイヤク</t>
    </rPh>
    <rPh sb="12" eb="14">
      <t>カイヤク</t>
    </rPh>
    <rPh sb="14" eb="15">
      <t>トウ</t>
    </rPh>
    <rPh sb="16" eb="17">
      <t>カン</t>
    </rPh>
    <rPh sb="19" eb="21">
      <t>ソウダン</t>
    </rPh>
    <phoneticPr fontId="11"/>
  </si>
  <si>
    <r>
      <rPr>
        <sz val="11"/>
        <color theme="1"/>
        <rFont val="ＭＳ ゴシック"/>
        <family val="3"/>
        <charset val="128"/>
      </rPr>
      <t>増減数</t>
    </r>
    <r>
      <rPr>
        <sz val="8"/>
        <color theme="1"/>
        <rFont val="ＭＳ ゴシック"/>
        <family val="3"/>
        <charset val="128"/>
      </rPr>
      <t xml:space="preserve">
</t>
    </r>
    <r>
      <rPr>
        <sz val="11"/>
        <color theme="1"/>
        <rFont val="ＭＳ ゴシック"/>
        <family val="3"/>
        <charset val="128"/>
      </rPr>
      <t>（A-B）</t>
    </r>
    <rPh sb="0" eb="2">
      <t>ゾウゲン</t>
    </rPh>
    <rPh sb="2" eb="3">
      <t>スウ</t>
    </rPh>
    <phoneticPr fontId="4"/>
  </si>
  <si>
    <r>
      <rPr>
        <sz val="11"/>
        <color theme="1"/>
        <rFont val="ＭＳ ゴシック"/>
        <family val="3"/>
        <charset val="128"/>
      </rPr>
      <t>増減率</t>
    </r>
    <r>
      <rPr>
        <sz val="8"/>
        <color theme="1"/>
        <rFont val="ＭＳ ゴシック"/>
        <family val="3"/>
        <charset val="128"/>
      </rPr>
      <t xml:space="preserve">
</t>
    </r>
    <r>
      <rPr>
        <sz val="11"/>
        <color theme="1"/>
        <rFont val="ＭＳ ゴシック"/>
        <family val="3"/>
        <charset val="128"/>
      </rPr>
      <t>（(A-B)/B）</t>
    </r>
    <rPh sb="0" eb="2">
      <t>ゾウゲン</t>
    </rPh>
    <rPh sb="2" eb="3">
      <t>リツ</t>
    </rPh>
    <phoneticPr fontId="4"/>
  </si>
  <si>
    <t>アフィリエイト（※２）等に関する相談</t>
    <rPh sb="11" eb="12">
      <t>トウ</t>
    </rPh>
    <rPh sb="13" eb="14">
      <t>カン</t>
    </rPh>
    <rPh sb="16" eb="18">
      <t>ソウダン</t>
    </rPh>
    <phoneticPr fontId="1"/>
  </si>
  <si>
    <t>-</t>
    <phoneticPr fontId="11"/>
  </si>
  <si>
    <t>アダルト情報</t>
    <phoneticPr fontId="11"/>
  </si>
  <si>
    <t>（単位:件）</t>
    <phoneticPr fontId="11"/>
  </si>
  <si>
    <t xml:space="preserve">       （ 単位：件）</t>
    <rPh sb="9" eb="11">
      <t>タンイ</t>
    </rPh>
    <rPh sb="12" eb="13">
      <t>ケン</t>
    </rPh>
    <phoneticPr fontId="3"/>
  </si>
  <si>
    <t>（単位:件）</t>
    <phoneticPr fontId="6"/>
  </si>
  <si>
    <t>金融関連サービスその他　（※１）</t>
    <phoneticPr fontId="11"/>
  </si>
  <si>
    <t>異性交際関連サービス　　（※１）</t>
    <phoneticPr fontId="11"/>
  </si>
  <si>
    <t>（単位：件）</t>
    <phoneticPr fontId="11"/>
  </si>
  <si>
    <t>品目の説明</t>
    <rPh sb="0" eb="2">
      <t>ヒンモク</t>
    </rPh>
    <rPh sb="3" eb="5">
      <t>セツメイ</t>
    </rPh>
    <phoneticPr fontId="6"/>
  </si>
  <si>
    <t>県内の消費生活相談窓口の消費生活相談総件数（前年度比較）</t>
  </si>
  <si>
    <t>※１　PIO-NETの分類が改定されたため、前年度との比較はできない。</t>
    <phoneticPr fontId="11"/>
  </si>
  <si>
    <t xml:space="preserve">注　品目は、PIO-NETの定義による商品別分類(中分類)をいう。ただし、「健康食品」と「化粧品」については
  大分類、「アダルト情報」の令和２年度件数については小分類の「アダルト情報サイト」で集計している。
</t>
    <phoneticPr fontId="11"/>
  </si>
  <si>
    <t xml:space="preserve">※２　アフィリエイト：消費者が作成したホームページやブログ等で商品・役務等の宣伝を書き、あるいは広告主（企業
    等）の広告を掲載することで商品等の売上につながった場合などに売上の一部を報酬として得るビジネスの形態
</t>
    <phoneticPr fontId="11"/>
  </si>
  <si>
    <t>注　各消費生活相談窓口で受け付けた相談を相談者の居住地別に集計したものであるため、市町・県別の相談件数とは一致しない。</t>
    <phoneticPr fontId="11"/>
  </si>
  <si>
    <t>相談者の居住地別苦情相談件数</t>
  </si>
  <si>
    <t>契約当事者年代別の上位５品目</t>
  </si>
  <si>
    <t>（注）１　（　）内は、特殊販売に占める割合</t>
    <phoneticPr fontId="11"/>
  </si>
  <si>
    <t>　　　２　販売購入形態別の定義は、原則として特定商取引に関する法律（以下「特商法」という。）</t>
    <rPh sb="22" eb="24">
      <t>トクテイ</t>
    </rPh>
    <rPh sb="24" eb="27">
      <t>ショウトリヒキ</t>
    </rPh>
    <rPh sb="28" eb="29">
      <t>カン</t>
    </rPh>
    <rPh sb="31" eb="33">
      <t>ホウリツ</t>
    </rPh>
    <rPh sb="34" eb="36">
      <t>イカ</t>
    </rPh>
    <rPh sb="37" eb="40">
      <t>トクショウホウ</t>
    </rPh>
    <phoneticPr fontId="11"/>
  </si>
  <si>
    <r>
      <t>　　　</t>
    </r>
    <r>
      <rPr>
        <sz val="9"/>
        <color theme="1"/>
        <rFont val="ＭＳ 明朝"/>
        <family val="1"/>
        <charset val="128"/>
      </rPr>
      <t>３　特殊販売の定義は次のとおりである。</t>
    </r>
  </si>
  <si>
    <t>　　　　○　訪問販売：家庭訪販、職場訪販、販売目的を隠した誘引（キャッチセールス、アポイントメ</t>
    <phoneticPr fontId="11"/>
  </si>
  <si>
    <r>
      <t>　　　　</t>
    </r>
    <r>
      <rPr>
        <sz val="9"/>
        <color theme="1"/>
        <rFont val="ＭＳ 明朝"/>
        <family val="1"/>
        <charset val="128"/>
      </rPr>
      <t>○　通信販売：通信手段（インターネット、電話、郵便、ファックス等）を用いて契約するもの</t>
    </r>
    <phoneticPr fontId="11"/>
  </si>
  <si>
    <t>　　　　○　マルチ・マルチまがい：消費者を商品等の販売組織に加入させるため、別の者を加入させれ</t>
    <phoneticPr fontId="11"/>
  </si>
  <si>
    <t>　　　　○　ネガティブ・オプション：消費者から申込みがないのに商品を一方的に送り付け、代金を請</t>
    <phoneticPr fontId="11"/>
  </si>
  <si>
    <t>　　　　○　訪問購入：購入事業者が、消費者の自宅等営業所以外の場所において、売買契約を締結して</t>
    <phoneticPr fontId="11"/>
  </si>
  <si>
    <t xml:space="preserve"> ントセールス）、１日だけ開催する展示販売、SF商法（催眠商法）等</t>
    <phoneticPr fontId="11"/>
  </si>
  <si>
    <t xml:space="preserve"> ば利益（特定利益）が得られると勧誘し、かつ、何らかの金銭負担（特定負担）を負わせるもの</t>
    <rPh sb="38" eb="39">
      <t>オ</t>
    </rPh>
    <phoneticPr fontId="11"/>
  </si>
  <si>
    <t xml:space="preserve"> 求するもの</t>
    <phoneticPr fontId="11"/>
  </si>
  <si>
    <t xml:space="preserve"> 物品等を購入するもの</t>
    <phoneticPr fontId="11"/>
  </si>
  <si>
    <t xml:space="preserve">   に定める販売購入形態に従う。販売購入形態が２種類以上にわたる場合は、PIO―NETの定義に</t>
    <phoneticPr fontId="11"/>
  </si>
  <si>
    <t xml:space="preserve">   より１つに絞っている。</t>
    <phoneticPr fontId="11"/>
  </si>
  <si>
    <t>販売購入形態別件数及び構成比（前年度比較）</t>
    <rPh sb="15" eb="18">
      <t>ゼンネンド</t>
    </rPh>
    <rPh sb="18" eb="20">
      <t>ヒカク</t>
    </rPh>
    <phoneticPr fontId="11"/>
  </si>
  <si>
    <t>苦情相談件数の多い上位15品目（前年度比較）</t>
    <phoneticPr fontId="11"/>
  </si>
  <si>
    <t xml:space="preserve"> 消費生活相談の区分は、「全国消費生活情報ネットワークシステム(PIO-NET)」の定義による。</t>
    <phoneticPr fontId="11"/>
  </si>
  <si>
    <t>　　　　○　電話勧誘販売：事業者が消費者に電話をかけ、または特定の方法で電話をかけさせ、その電話</t>
    <rPh sb="33" eb="35">
      <t>ホウホウ</t>
    </rPh>
    <rPh sb="46" eb="48">
      <t>デンワ</t>
    </rPh>
    <phoneticPr fontId="11"/>
  </si>
  <si>
    <t xml:space="preserve"> の勧誘により契約を締結するもの</t>
    <phoneticPr fontId="11"/>
  </si>
  <si>
    <t>　　　　○　その他無店舗：特商法の露店・屋台等、２日以上の展示販売</t>
    <rPh sb="13" eb="16">
      <t>トクショウホウ</t>
    </rPh>
    <rPh sb="17" eb="19">
      <t>ロテン</t>
    </rPh>
    <phoneticPr fontId="11"/>
  </si>
  <si>
    <t>（単位：件）</t>
    <rPh sb="1" eb="3">
      <t>タンイ</t>
    </rPh>
    <rPh sb="4" eb="5">
      <t>ケン</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</si>
</sst>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
    <numFmt numFmtId="177" formatCode="#,##0_);[Red]\(#,##0\)"/>
    <numFmt numFmtId="178" formatCode="&quot;[ &quot;#,##0&quot;]&quot;"/>
    <numFmt numFmtId="179" formatCode="\(______0\)"/>
    <numFmt numFmtId="180" formatCode="\(\ \ #,##0\)"/>
    <numFmt numFmtId="181" formatCode="0_);[Red]\(0\)"/>
    <numFmt numFmtId="182" formatCode="&quot;[&quot;#,###&quot;]&quot;"/>
    <numFmt numFmtId="183" formatCode="\(\ \ \ \ #,##0\)"/>
    <numFmt numFmtId="184" formatCode="#,##0_ ;[Red]\-#,##0\ "/>
    <numFmt numFmtId="185" formatCode="#,##0_ "/>
    <numFmt numFmtId="186" formatCode="0.0\ %\ ;&quot;△ &quot;0.0\ %\ "/>
    <numFmt numFmtId="187" formatCode="#,###_);[Red]\(#,###\)"/>
    <numFmt numFmtId="188" formatCode="\(0.0%\)"/>
    <numFmt numFmtId="189" formatCode="0.0000%"/>
    <numFmt numFmtId="190" formatCode="0.0\ %\ "/>
    <numFmt numFmtId="191" formatCode="#,##0\ ;&quot;△ &quot;#,##0\ "/>
    <numFmt numFmtId="192" formatCode="\(##0.0%\)\ "/>
    <numFmt numFmtId="193" formatCode="#,##0&quot; 件&quot;"/>
    <numFmt numFmtId="194" formatCode="\ 0.0%"/>
  </numFmts>
  <fonts count="69" x14ac:knownFonts="1">
    <font>
      <sz val="12"/>
      <color theme="1"/>
      <name val="ＭＳ 明朝"/>
      <family val="2"/>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6"/>
      <name val="ＭＳ 明朝"/>
      <family val="2"/>
      <charset val="128"/>
    </font>
    <font>
      <sz val="12"/>
      <name val="Arial"/>
      <family val="2"/>
    </font>
    <font>
      <sz val="12"/>
      <color theme="1"/>
      <name val="ＭＳ Ｐゴシック"/>
      <family val="3"/>
      <charset val="128"/>
    </font>
    <font>
      <sz val="11"/>
      <color indexed="10"/>
      <name val="ＭＳ Ｐゴシック"/>
      <family val="3"/>
      <charset val="128"/>
    </font>
    <font>
      <sz val="6"/>
      <name val="ＭＳ Ｐ明朝"/>
      <family val="1"/>
      <charset val="128"/>
    </font>
    <font>
      <sz val="14"/>
      <name val="ＭＳ ゴシック"/>
      <family val="3"/>
      <charset val="128"/>
    </font>
    <font>
      <b/>
      <sz val="14"/>
      <name val="ＭＳ Ｐゴシック"/>
      <family val="3"/>
      <charset val="128"/>
    </font>
    <font>
      <b/>
      <sz val="14"/>
      <name val="ＭＳ 明朝"/>
      <family val="1"/>
      <charset val="128"/>
    </font>
    <font>
      <b/>
      <sz val="11"/>
      <name val="ＭＳ ゴシック"/>
      <family val="3"/>
      <charset val="128"/>
    </font>
    <font>
      <i/>
      <sz val="11"/>
      <name val="ＭＳ Ｐゴシック"/>
      <family val="3"/>
      <charset val="128"/>
    </font>
    <font>
      <sz val="11"/>
      <color indexed="81"/>
      <name val="ＭＳ Ｐゴシック"/>
      <family val="3"/>
      <charset val="128"/>
    </font>
    <font>
      <sz val="11"/>
      <name val="ＭＳ Ｐ明朝"/>
      <family val="1"/>
      <charset val="128"/>
    </font>
    <font>
      <sz val="10"/>
      <color theme="1"/>
      <name val="ＭＳ 明朝"/>
      <family val="2"/>
      <charset val="128"/>
    </font>
    <font>
      <sz val="12"/>
      <color theme="1"/>
      <name val="ＭＳ Ｐゴシック"/>
      <family val="3"/>
      <charset val="128"/>
      <scheme val="minor"/>
    </font>
    <font>
      <sz val="11"/>
      <color theme="4"/>
      <name val="ＭＳ Ｐゴシック"/>
      <family val="3"/>
      <charset val="128"/>
    </font>
    <font>
      <sz val="11"/>
      <color rgb="FFFF0000"/>
      <name val="ＭＳ Ｐゴシック"/>
      <family val="3"/>
      <charset val="128"/>
    </font>
    <font>
      <sz val="12"/>
      <color rgb="FFFF0000"/>
      <name val="ＭＳ 明朝"/>
      <family val="1"/>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12"/>
      <color theme="1"/>
      <name val="ＭＳ 明朝"/>
      <family val="2"/>
      <charset val="128"/>
    </font>
    <font>
      <sz val="12"/>
      <color rgb="FFFF0000"/>
      <name val="ＭＳ 明朝"/>
      <family val="2"/>
      <charset val="128"/>
    </font>
    <font>
      <sz val="12"/>
      <color theme="4"/>
      <name val="ＭＳ 明朝"/>
      <family val="2"/>
      <charset val="128"/>
    </font>
    <font>
      <sz val="12"/>
      <color theme="3" tint="0.3999755851924192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
      <sz val="12"/>
      <color theme="1"/>
      <name val="ＭＳ Ｐ明朝"/>
      <family val="1"/>
      <charset val="128"/>
    </font>
    <font>
      <sz val="11"/>
      <color theme="1"/>
      <name val="ＭＳ 明朝"/>
      <family val="2"/>
      <charset val="128"/>
    </font>
    <font>
      <sz val="10"/>
      <color rgb="FF000000"/>
      <name val="ＭＳ Ｐゴシック"/>
      <family val="3"/>
      <charset val="128"/>
    </font>
    <font>
      <sz val="11"/>
      <color rgb="FF000000"/>
      <name val="ＭＳ Ｐゴシック"/>
      <family val="3"/>
      <charset val="128"/>
    </font>
    <font>
      <sz val="8"/>
      <color theme="1"/>
      <name val="ＭＳ Ｐゴシック"/>
      <family val="3"/>
      <charset val="128"/>
      <scheme val="minor"/>
    </font>
    <font>
      <sz val="11"/>
      <color theme="1"/>
      <name val="ＭＳ Ｐゴシック"/>
      <family val="3"/>
      <charset val="128"/>
      <scheme val="minor"/>
    </font>
    <font>
      <sz val="8"/>
      <color theme="1"/>
      <name val="ＭＳ 明朝"/>
      <family val="2"/>
      <charset val="128"/>
    </font>
    <font>
      <sz val="14"/>
      <color theme="1"/>
      <name val="ＭＳ Ｐゴシック"/>
      <family val="3"/>
      <charset val="128"/>
      <scheme val="minor"/>
    </font>
    <font>
      <sz val="9"/>
      <color theme="1"/>
      <name val="ＭＳ Ｐゴシック"/>
      <family val="3"/>
      <charset val="128"/>
      <scheme val="minor"/>
    </font>
    <font>
      <sz val="12"/>
      <name val="ＭＳ 明朝"/>
      <family val="2"/>
      <charset val="128"/>
    </font>
    <font>
      <sz val="12"/>
      <color rgb="FFFF0000"/>
      <name val="ＭＳ Ｐゴシック"/>
      <family val="3"/>
      <charset val="128"/>
    </font>
    <font>
      <sz val="9"/>
      <color theme="1"/>
      <name val="ＭＳ Ｐゴシック"/>
      <family val="3"/>
      <charset val="128"/>
    </font>
    <font>
      <sz val="12"/>
      <color rgb="FF0070C0"/>
      <name val="ＭＳ 明朝"/>
      <family val="2"/>
      <charset val="128"/>
    </font>
    <font>
      <sz val="10"/>
      <name val="ＭＳ Ｐ明朝"/>
      <family val="1"/>
      <charset val="128"/>
    </font>
    <font>
      <sz val="12"/>
      <color rgb="FFFF0000"/>
      <name val="ＭＳ ゴシック"/>
      <family val="3"/>
      <charset val="128"/>
    </font>
    <font>
      <sz val="14"/>
      <color rgb="FFFF0000"/>
      <name val="ＭＳ Ｐゴシック"/>
      <family val="3"/>
      <charset val="128"/>
      <scheme val="minor"/>
    </font>
    <font>
      <sz val="14"/>
      <color theme="1"/>
      <name val="ＭＳ ゴシック"/>
      <family val="3"/>
      <charset val="128"/>
    </font>
    <font>
      <sz val="12"/>
      <color theme="1"/>
      <name val="ＭＳ 明朝"/>
      <family val="1"/>
      <charset val="128"/>
    </font>
    <font>
      <sz val="8"/>
      <name val="ＭＳ 明朝"/>
      <family val="1"/>
      <charset val="128"/>
    </font>
    <font>
      <sz val="8"/>
      <color theme="1"/>
      <name val="ＭＳ ゴシック"/>
      <family val="3"/>
      <charset val="128"/>
    </font>
    <font>
      <sz val="13"/>
      <color theme="1"/>
      <name val="ＭＳ Ｐゴシック"/>
      <family val="3"/>
      <charset val="128"/>
    </font>
    <font>
      <sz val="13"/>
      <color rgb="FFFF0000"/>
      <name val="ＭＳ Ｐゴシック"/>
      <family val="3"/>
      <charset val="128"/>
    </font>
    <font>
      <sz val="9"/>
      <color theme="1"/>
      <name val="ＭＳ 明朝"/>
      <family val="2"/>
      <charset val="128"/>
    </font>
    <font>
      <sz val="9"/>
      <color theme="1"/>
      <name val="ＭＳ 明朝"/>
      <family val="1"/>
      <charset val="128"/>
    </font>
    <font>
      <sz val="12"/>
      <color rgb="FF000000"/>
      <name val="ＭＳ Ｐゴシック"/>
      <family val="3"/>
      <charset val="128"/>
    </font>
    <font>
      <sz val="18"/>
      <color rgb="FF000000"/>
      <name val="ＭＳ Ｐゴシック"/>
      <family val="3"/>
      <charset val="128"/>
    </font>
    <font>
      <sz val="12"/>
      <color theme="1"/>
      <name val="ＭＳ Ｐゴシック"/>
      <family val="3"/>
      <charset val="128"/>
      <scheme val="major"/>
    </font>
    <font>
      <b/>
      <sz val="9"/>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66"/>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rgb="FF00B0F0"/>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s>
  <cellStyleXfs count="9">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1" fillId="0" borderId="0">
      <alignment vertical="center"/>
    </xf>
    <xf numFmtId="0" fontId="3" fillId="0" borderId="0"/>
    <xf numFmtId="38" fontId="31" fillId="0" borderId="0" applyFont="0" applyFill="0" applyBorder="0" applyAlignment="0" applyProtection="0">
      <alignment vertical="center"/>
    </xf>
    <xf numFmtId="0" fontId="54" fillId="0" borderId="0"/>
  </cellStyleXfs>
  <cellXfs count="778">
    <xf numFmtId="0" fontId="0" fillId="0" borderId="0" xfId="0">
      <alignment vertical="center"/>
    </xf>
    <xf numFmtId="0" fontId="6" fillId="0" borderId="0" xfId="4" applyNumberFormat="1" applyFont="1" applyAlignment="1">
      <alignment vertical="center"/>
    </xf>
    <xf numFmtId="0" fontId="7" fillId="0" borderId="0" xfId="4" applyNumberFormat="1" applyFont="1" applyAlignment="1">
      <alignment vertical="center"/>
    </xf>
    <xf numFmtId="0" fontId="7" fillId="0" borderId="0" xfId="4" applyNumberFormat="1" applyFont="1" applyAlignment="1">
      <alignment horizontal="right" vertical="top"/>
    </xf>
    <xf numFmtId="0" fontId="10" fillId="0" borderId="18" xfId="4" applyNumberFormat="1" applyFont="1" applyBorder="1" applyAlignment="1">
      <alignment vertical="center" wrapText="1"/>
    </xf>
    <xf numFmtId="0" fontId="7" fillId="0" borderId="19" xfId="4" applyNumberFormat="1" applyFont="1" applyBorder="1" applyAlignment="1">
      <alignment horizontal="center" vertical="center" wrapText="1"/>
    </xf>
    <xf numFmtId="0" fontId="7" fillId="0" borderId="28" xfId="4" applyNumberFormat="1" applyFont="1" applyBorder="1" applyAlignment="1">
      <alignment horizontal="center" vertical="center" wrapText="1"/>
    </xf>
    <xf numFmtId="0" fontId="6" fillId="0" borderId="1" xfId="5" applyFont="1" applyFill="1" applyBorder="1" applyAlignment="1">
      <alignment horizontal="left" vertical="center" wrapText="1"/>
    </xf>
    <xf numFmtId="184" fontId="6" fillId="0" borderId="56" xfId="3" applyNumberFormat="1" applyFont="1" applyFill="1" applyBorder="1" applyAlignment="1">
      <alignment vertical="center"/>
    </xf>
    <xf numFmtId="0" fontId="6" fillId="0" borderId="10" xfId="5" applyFont="1" applyFill="1" applyBorder="1" applyAlignment="1">
      <alignment horizontal="left" vertical="center" wrapText="1"/>
    </xf>
    <xf numFmtId="184" fontId="6" fillId="0" borderId="57" xfId="3" applyNumberFormat="1" applyFont="1" applyFill="1" applyBorder="1" applyAlignment="1">
      <alignment vertical="center"/>
    </xf>
    <xf numFmtId="184" fontId="6" fillId="0" borderId="57" xfId="3" applyNumberFormat="1" applyFont="1" applyBorder="1" applyAlignment="1">
      <alignment vertical="center"/>
    </xf>
    <xf numFmtId="0" fontId="6" fillId="0" borderId="34" xfId="4" applyFont="1" applyBorder="1" applyAlignment="1">
      <alignment vertical="center"/>
    </xf>
    <xf numFmtId="0" fontId="6" fillId="0" borderId="10" xfId="5" applyFont="1" applyFill="1" applyBorder="1" applyAlignment="1">
      <alignment horizontal="left" vertical="center"/>
    </xf>
    <xf numFmtId="0" fontId="6" fillId="0" borderId="10" xfId="4" applyFont="1" applyBorder="1" applyAlignment="1">
      <alignment vertical="center"/>
    </xf>
    <xf numFmtId="0" fontId="10" fillId="0" borderId="0" xfId="5" applyFont="1" applyFill="1" applyBorder="1" applyAlignment="1">
      <alignment horizontal="left" vertical="center" wrapText="1"/>
    </xf>
    <xf numFmtId="181" fontId="3" fillId="0" borderId="0" xfId="4" applyNumberFormat="1" applyFont="1" applyBorder="1" applyAlignment="1">
      <alignment vertical="center"/>
    </xf>
    <xf numFmtId="176" fontId="13" fillId="0" borderId="3" xfId="0" applyNumberFormat="1" applyFont="1" applyBorder="1">
      <alignment vertical="center"/>
    </xf>
    <xf numFmtId="0" fontId="3" fillId="0" borderId="0" xfId="4"/>
    <xf numFmtId="184" fontId="3" fillId="0" borderId="8" xfId="3" applyNumberFormat="1" applyFont="1" applyBorder="1" applyAlignment="1">
      <alignment vertical="center"/>
    </xf>
    <xf numFmtId="184" fontId="3" fillId="0" borderId="8" xfId="3" applyNumberFormat="1" applyFont="1" applyFill="1" applyBorder="1" applyAlignment="1">
      <alignment vertical="center"/>
    </xf>
    <xf numFmtId="176" fontId="3" fillId="0" borderId="8" xfId="3" applyNumberFormat="1" applyFont="1" applyBorder="1" applyAlignment="1">
      <alignment horizontal="center" vertical="center"/>
    </xf>
    <xf numFmtId="38" fontId="7" fillId="0" borderId="8" xfId="3" applyFont="1" applyBorder="1" applyAlignment="1">
      <alignment horizontal="center" vertical="center"/>
    </xf>
    <xf numFmtId="38" fontId="3" fillId="0" borderId="8" xfId="3" applyFont="1" applyBorder="1" applyAlignment="1">
      <alignment horizontal="center" vertical="center"/>
    </xf>
    <xf numFmtId="0" fontId="17" fillId="0" borderId="0" xfId="5" applyNumberFormat="1" applyFont="1" applyBorder="1" applyAlignment="1">
      <alignment horizontal="center" vertical="center"/>
    </xf>
    <xf numFmtId="0" fontId="18" fillId="0" borderId="0" xfId="5" applyFont="1" applyBorder="1" applyAlignment="1">
      <alignment horizontal="left" vertical="center"/>
    </xf>
    <xf numFmtId="0" fontId="19" fillId="0" borderId="0" xfId="5" applyNumberFormat="1" applyFont="1" applyBorder="1" applyAlignment="1">
      <alignment horizontal="center" vertical="center"/>
    </xf>
    <xf numFmtId="0" fontId="8" fillId="0" borderId="0" xfId="6" applyFont="1" applyAlignment="1">
      <alignment horizontal="right" vertical="top"/>
    </xf>
    <xf numFmtId="0" fontId="3" fillId="0" borderId="0" xfId="5" applyFont="1">
      <alignment vertical="center"/>
    </xf>
    <xf numFmtId="0" fontId="6" fillId="0" borderId="0" xfId="5" applyFont="1">
      <alignment vertical="center"/>
    </xf>
    <xf numFmtId="176" fontId="9" fillId="0" borderId="36" xfId="5" applyNumberFormat="1" applyFont="1" applyFill="1" applyBorder="1" applyAlignment="1">
      <alignment horizontal="center" vertical="center" wrapText="1"/>
    </xf>
    <xf numFmtId="0" fontId="3" fillId="0" borderId="1" xfId="5" applyFont="1" applyFill="1" applyBorder="1" applyAlignment="1">
      <alignment horizontal="left" vertical="center" wrapText="1"/>
    </xf>
    <xf numFmtId="184" fontId="3" fillId="0" borderId="56" xfId="3" applyNumberFormat="1" applyFont="1" applyFill="1" applyBorder="1" applyAlignment="1">
      <alignment vertical="center"/>
    </xf>
    <xf numFmtId="188" fontId="3" fillId="2" borderId="24" xfId="5" applyNumberFormat="1" applyFont="1" applyFill="1" applyBorder="1" applyAlignment="1">
      <alignment horizontal="right" vertical="center"/>
    </xf>
    <xf numFmtId="0" fontId="3" fillId="0" borderId="10" xfId="5" applyFont="1" applyFill="1" applyBorder="1" applyAlignment="1">
      <alignment horizontal="left" vertical="center" wrapText="1"/>
    </xf>
    <xf numFmtId="184" fontId="3" fillId="0" borderId="57" xfId="3" applyNumberFormat="1" applyFont="1" applyFill="1" applyBorder="1" applyAlignment="1">
      <alignment vertical="center"/>
    </xf>
    <xf numFmtId="188" fontId="3" fillId="2" borderId="73" xfId="5" applyNumberFormat="1" applyFont="1" applyFill="1" applyBorder="1" applyAlignment="1">
      <alignment horizontal="right" vertical="center"/>
    </xf>
    <xf numFmtId="184" fontId="3" fillId="0" borderId="57" xfId="3" applyNumberFormat="1" applyFont="1" applyBorder="1" applyAlignment="1">
      <alignment vertical="center"/>
    </xf>
    <xf numFmtId="0" fontId="3" fillId="0" borderId="34" xfId="4" applyFont="1" applyBorder="1" applyAlignment="1">
      <alignment horizontal="left" vertical="center"/>
    </xf>
    <xf numFmtId="0" fontId="3" fillId="0" borderId="10" xfId="5" applyFont="1" applyFill="1" applyBorder="1" applyAlignment="1">
      <alignment horizontal="left" vertical="center"/>
    </xf>
    <xf numFmtId="0" fontId="6" fillId="0" borderId="0" xfId="5" applyFont="1" applyBorder="1">
      <alignment vertical="center"/>
    </xf>
    <xf numFmtId="0" fontId="3" fillId="0" borderId="29" xfId="5" applyFont="1" applyFill="1" applyBorder="1" applyAlignment="1">
      <alignment horizontal="left" vertical="center"/>
    </xf>
    <xf numFmtId="184" fontId="3" fillId="0" borderId="52" xfId="3" applyNumberFormat="1" applyFont="1" applyBorder="1" applyAlignment="1">
      <alignment vertical="center"/>
    </xf>
    <xf numFmtId="0" fontId="3" fillId="0" borderId="10" xfId="4" applyFont="1" applyBorder="1" applyAlignment="1">
      <alignment horizontal="left" vertical="center"/>
    </xf>
    <xf numFmtId="0" fontId="7" fillId="0" borderId="0" xfId="4" applyNumberFormat="1" applyFont="1" applyFill="1" applyBorder="1" applyAlignment="1">
      <alignment horizontal="left" vertical="center"/>
    </xf>
    <xf numFmtId="0" fontId="9" fillId="0" borderId="0" xfId="4" applyNumberFormat="1" applyFont="1" applyAlignment="1">
      <alignment horizontal="right" vertical="center"/>
    </xf>
    <xf numFmtId="0" fontId="9" fillId="0" borderId="0" xfId="4" applyNumberFormat="1" applyFont="1" applyAlignment="1">
      <alignment vertical="center"/>
    </xf>
    <xf numFmtId="177" fontId="14" fillId="0" borderId="0" xfId="4" applyNumberFormat="1" applyFont="1"/>
    <xf numFmtId="176" fontId="3" fillId="0" borderId="0" xfId="2" applyNumberFormat="1" applyFont="1" applyAlignment="1"/>
    <xf numFmtId="189" fontId="9" fillId="0" borderId="0" xfId="2" applyNumberFormat="1" applyFont="1" applyAlignment="1"/>
    <xf numFmtId="0" fontId="3" fillId="0" borderId="0" xfId="4" applyBorder="1" applyAlignment="1"/>
    <xf numFmtId="0" fontId="6" fillId="0" borderId="0" xfId="4" applyFont="1" applyBorder="1" applyAlignment="1">
      <alignment horizontal="right" vertical="top"/>
    </xf>
    <xf numFmtId="0" fontId="3" fillId="0" borderId="0" xfId="4" applyNumberFormat="1" applyFont="1" applyBorder="1" applyAlignment="1">
      <alignment vertical="center"/>
    </xf>
    <xf numFmtId="0" fontId="9" fillId="0" borderId="0" xfId="4" applyNumberFormat="1" applyFont="1" applyBorder="1" applyAlignment="1">
      <alignment horizontal="center" vertical="center"/>
    </xf>
    <xf numFmtId="0" fontId="3" fillId="0" borderId="0" xfId="4" applyNumberFormat="1" applyFont="1" applyBorder="1" applyAlignment="1">
      <alignment horizontal="center" vertical="center"/>
    </xf>
    <xf numFmtId="184" fontId="3" fillId="0" borderId="0" xfId="3" applyNumberFormat="1" applyFont="1" applyBorder="1" applyAlignment="1">
      <alignment vertical="center"/>
    </xf>
    <xf numFmtId="190" fontId="20" fillId="0" borderId="0" xfId="4" applyNumberFormat="1" applyFont="1" applyBorder="1" applyAlignment="1">
      <alignment vertical="center"/>
    </xf>
    <xf numFmtId="177" fontId="3" fillId="0" borderId="0" xfId="4" applyNumberFormat="1"/>
    <xf numFmtId="0" fontId="3" fillId="0" borderId="0" xfId="4" applyFont="1"/>
    <xf numFmtId="0" fontId="3" fillId="0" borderId="0" xfId="4" applyFont="1" applyBorder="1"/>
    <xf numFmtId="0" fontId="9" fillId="0" borderId="0" xfId="4" applyNumberFormat="1" applyFont="1" applyAlignment="1">
      <alignment horizontal="right"/>
    </xf>
    <xf numFmtId="38" fontId="7" fillId="0" borderId="0" xfId="2" applyNumberFormat="1" applyFont="1" applyFill="1" applyBorder="1" applyAlignment="1" applyProtection="1">
      <alignment horizontal="center" vertical="center" shrinkToFit="1"/>
      <protection locked="0"/>
    </xf>
    <xf numFmtId="0" fontId="6" fillId="0" borderId="0" xfId="4" applyFont="1"/>
    <xf numFmtId="190" fontId="3" fillId="2" borderId="0" xfId="4" applyNumberFormat="1" applyFont="1" applyFill="1" applyBorder="1" applyAlignment="1">
      <alignment vertical="center"/>
    </xf>
    <xf numFmtId="49" fontId="3" fillId="2" borderId="0" xfId="4" applyNumberFormat="1" applyFont="1" applyFill="1" applyBorder="1" applyAlignment="1">
      <alignment horizontal="center" vertical="center"/>
    </xf>
    <xf numFmtId="0" fontId="3" fillId="0" borderId="0" xfId="4" applyFont="1" applyBorder="1" applyAlignment="1">
      <alignment vertical="center" wrapText="1"/>
    </xf>
    <xf numFmtId="0" fontId="22" fillId="0" borderId="0" xfId="4" applyFont="1" applyBorder="1" applyAlignment="1">
      <alignment vertical="center"/>
    </xf>
    <xf numFmtId="188" fontId="3" fillId="2" borderId="0" xfId="4" applyNumberFormat="1" applyFont="1" applyFill="1" applyBorder="1"/>
    <xf numFmtId="49" fontId="3" fillId="0" borderId="0" xfId="4" applyNumberFormat="1" applyFont="1" applyBorder="1" applyAlignment="1">
      <alignment horizontal="center" vertical="center"/>
    </xf>
    <xf numFmtId="176" fontId="3" fillId="0" borderId="0" xfId="4" applyNumberFormat="1" applyFont="1" applyBorder="1" applyAlignment="1">
      <alignment horizontal="center" vertical="center"/>
    </xf>
    <xf numFmtId="176" fontId="3" fillId="0" borderId="0" xfId="4" applyNumberFormat="1" applyFont="1" applyBorder="1" applyAlignment="1">
      <alignment vertical="center"/>
    </xf>
    <xf numFmtId="0" fontId="22" fillId="0" borderId="0" xfId="4" applyFont="1" applyBorder="1"/>
    <xf numFmtId="3" fontId="9" fillId="0" borderId="0" xfId="4" applyNumberFormat="1" applyFont="1" applyBorder="1"/>
    <xf numFmtId="176" fontId="23" fillId="0" borderId="0" xfId="0" applyNumberFormat="1" applyFont="1">
      <alignment vertical="center"/>
    </xf>
    <xf numFmtId="0" fontId="7" fillId="0" borderId="31" xfId="4" applyFont="1" applyBorder="1" applyAlignment="1">
      <alignment horizontal="center" vertical="center"/>
    </xf>
    <xf numFmtId="0" fontId="7" fillId="0" borderId="39" xfId="4" applyFont="1" applyBorder="1" applyAlignment="1">
      <alignment horizontal="center" vertical="center"/>
    </xf>
    <xf numFmtId="0" fontId="7" fillId="0" borderId="23" xfId="4" applyFont="1" applyBorder="1" applyAlignment="1">
      <alignment vertical="center"/>
    </xf>
    <xf numFmtId="0" fontId="7" fillId="0" borderId="24" xfId="4" applyFont="1" applyBorder="1" applyAlignment="1">
      <alignment horizontal="center" vertical="center"/>
    </xf>
    <xf numFmtId="0" fontId="7" fillId="0" borderId="38" xfId="4" applyFont="1" applyBorder="1" applyAlignment="1">
      <alignment vertical="center"/>
    </xf>
    <xf numFmtId="0" fontId="7" fillId="0" borderId="38" xfId="4" applyFont="1" applyBorder="1" applyAlignment="1">
      <alignment horizontal="left" vertical="center"/>
    </xf>
    <xf numFmtId="0" fontId="7" fillId="0" borderId="15" xfId="4" applyFont="1" applyBorder="1" applyAlignment="1">
      <alignment vertical="center" textRotation="255"/>
    </xf>
    <xf numFmtId="0" fontId="7" fillId="0" borderId="16" xfId="4" applyFont="1" applyBorder="1" applyAlignment="1">
      <alignment horizontal="center" vertical="center"/>
    </xf>
    <xf numFmtId="176" fontId="0" fillId="0" borderId="0" xfId="0" applyNumberFormat="1">
      <alignment vertical="center"/>
    </xf>
    <xf numFmtId="0" fontId="24" fillId="0" borderId="0" xfId="0" applyFont="1">
      <alignment vertical="center"/>
    </xf>
    <xf numFmtId="0" fontId="9" fillId="0" borderId="0" xfId="4" applyFont="1"/>
    <xf numFmtId="176" fontId="3" fillId="0" borderId="0" xfId="4" applyNumberFormat="1"/>
    <xf numFmtId="0" fontId="5" fillId="0" borderId="0" xfId="4" applyFont="1"/>
    <xf numFmtId="0" fontId="7" fillId="0" borderId="0" xfId="4" applyFont="1" applyBorder="1"/>
    <xf numFmtId="0" fontId="5" fillId="0" borderId="0" xfId="4" applyFont="1" applyBorder="1"/>
    <xf numFmtId="0" fontId="3" fillId="0" borderId="87" xfId="4" applyFont="1" applyBorder="1" applyAlignment="1">
      <alignment horizontal="center" vertical="center"/>
    </xf>
    <xf numFmtId="0" fontId="5" fillId="0" borderId="0" xfId="4" applyFont="1" applyAlignment="1">
      <alignment vertical="center"/>
    </xf>
    <xf numFmtId="0" fontId="5" fillId="0" borderId="0" xfId="4" applyFont="1" applyAlignment="1"/>
    <xf numFmtId="0" fontId="7" fillId="0" borderId="0" xfId="4" applyFont="1" applyBorder="1" applyAlignment="1">
      <alignment horizontal="center"/>
    </xf>
    <xf numFmtId="0" fontId="10" fillId="0" borderId="0" xfId="4" applyFont="1" applyBorder="1"/>
    <xf numFmtId="0" fontId="9" fillId="0" borderId="0" xfId="4" applyFont="1" applyAlignment="1">
      <alignment horizontal="right" vertical="top"/>
    </xf>
    <xf numFmtId="0" fontId="3" fillId="0" borderId="27" xfId="4" applyFont="1" applyBorder="1" applyAlignment="1">
      <alignment vertical="center"/>
    </xf>
    <xf numFmtId="0" fontId="3" fillId="0" borderId="27" xfId="4" applyBorder="1" applyAlignment="1">
      <alignment vertical="center"/>
    </xf>
    <xf numFmtId="0" fontId="9" fillId="0" borderId="27" xfId="4" applyFont="1" applyBorder="1" applyAlignment="1">
      <alignment horizontal="right"/>
    </xf>
    <xf numFmtId="0" fontId="9" fillId="0" borderId="0" xfId="4" applyFont="1" applyBorder="1" applyAlignment="1">
      <alignment horizontal="right"/>
    </xf>
    <xf numFmtId="0" fontId="3" fillId="0" borderId="8" xfId="4" applyBorder="1" applyAlignment="1">
      <alignment horizontal="center"/>
    </xf>
    <xf numFmtId="0" fontId="3" fillId="0" borderId="73" xfId="4" applyBorder="1" applyAlignment="1">
      <alignment horizontal="center"/>
    </xf>
    <xf numFmtId="0" fontId="3" fillId="0" borderId="76" xfId="4" applyBorder="1"/>
    <xf numFmtId="0" fontId="3" fillId="0" borderId="70" xfId="4" applyFont="1" applyBorder="1" applyAlignment="1">
      <alignment horizontal="center" vertical="center"/>
    </xf>
    <xf numFmtId="0" fontId="3" fillId="0" borderId="75" xfId="4" applyFont="1" applyBorder="1" applyAlignment="1">
      <alignment horizontal="center" vertical="center"/>
    </xf>
    <xf numFmtId="0" fontId="3" fillId="0" borderId="0" xfId="4" applyFont="1" applyBorder="1" applyAlignment="1">
      <alignment horizontal="center" vertical="center"/>
    </xf>
    <xf numFmtId="0" fontId="3" fillId="0" borderId="57" xfId="4" applyBorder="1"/>
    <xf numFmtId="38" fontId="3" fillId="0" borderId="8" xfId="3" applyFont="1" applyBorder="1" applyAlignment="1"/>
    <xf numFmtId="38" fontId="3" fillId="0" borderId="73" xfId="3" applyFont="1" applyBorder="1" applyAlignment="1"/>
    <xf numFmtId="185" fontId="3" fillId="0" borderId="0" xfId="4" applyNumberFormat="1"/>
    <xf numFmtId="185" fontId="3" fillId="0" borderId="0" xfId="4" applyNumberFormat="1" applyBorder="1"/>
    <xf numFmtId="176" fontId="3" fillId="0" borderId="94" xfId="4" applyNumberFormat="1" applyBorder="1"/>
    <xf numFmtId="176" fontId="3" fillId="0" borderId="95" xfId="4" applyNumberFormat="1" applyBorder="1"/>
    <xf numFmtId="176" fontId="3" fillId="0" borderId="96" xfId="4" applyNumberFormat="1" applyBorder="1"/>
    <xf numFmtId="176" fontId="3" fillId="0" borderId="0" xfId="4" applyNumberFormat="1" applyBorder="1"/>
    <xf numFmtId="185" fontId="3" fillId="0" borderId="22" xfId="4" applyNumberFormat="1" applyBorder="1"/>
    <xf numFmtId="185" fontId="3" fillId="0" borderId="20" xfId="4" applyNumberFormat="1" applyBorder="1"/>
    <xf numFmtId="185" fontId="3" fillId="0" borderId="23" xfId="4" applyNumberFormat="1" applyBorder="1"/>
    <xf numFmtId="176" fontId="3" fillId="0" borderId="97" xfId="4" applyNumberFormat="1" applyBorder="1"/>
    <xf numFmtId="176" fontId="3" fillId="0" borderId="98" xfId="4" applyNumberFormat="1" applyBorder="1"/>
    <xf numFmtId="176" fontId="3" fillId="0" borderId="99" xfId="4" applyNumberFormat="1" applyBorder="1"/>
    <xf numFmtId="0" fontId="3" fillId="0" borderId="78" xfId="4" applyBorder="1"/>
    <xf numFmtId="185" fontId="3" fillId="0" borderId="2" xfId="4" applyNumberFormat="1" applyBorder="1"/>
    <xf numFmtId="38" fontId="3" fillId="0" borderId="2" xfId="3" applyFont="1" applyBorder="1" applyAlignment="1"/>
    <xf numFmtId="38" fontId="3" fillId="0" borderId="79" xfId="3" applyFont="1" applyBorder="1" applyAlignment="1"/>
    <xf numFmtId="184" fontId="3" fillId="0" borderId="100" xfId="3" applyNumberFormat="1" applyFont="1" applyBorder="1" applyAlignment="1"/>
    <xf numFmtId="184" fontId="3" fillId="0" borderId="101" xfId="3" applyNumberFormat="1" applyFont="1" applyBorder="1" applyAlignment="1"/>
    <xf numFmtId="184" fontId="3" fillId="0" borderId="102" xfId="3" applyNumberFormat="1" applyFont="1" applyBorder="1" applyAlignment="1"/>
    <xf numFmtId="38" fontId="3" fillId="0" borderId="0" xfId="4" applyNumberFormat="1"/>
    <xf numFmtId="0" fontId="26" fillId="0" borderId="0" xfId="4" applyFont="1" applyAlignment="1">
      <alignment horizontal="right" vertical="center"/>
    </xf>
    <xf numFmtId="3" fontId="3" fillId="0" borderId="0" xfId="4" applyNumberFormat="1"/>
    <xf numFmtId="0" fontId="3" fillId="0" borderId="0" xfId="4" applyBorder="1"/>
    <xf numFmtId="0" fontId="3" fillId="0" borderId="11" xfId="4" applyBorder="1" applyAlignment="1">
      <alignment horizontal="center" shrinkToFit="1"/>
    </xf>
    <xf numFmtId="0" fontId="3" fillId="0" borderId="21" xfId="4" applyBorder="1" applyAlignment="1">
      <alignment horizontal="center" shrinkToFit="1"/>
    </xf>
    <xf numFmtId="0" fontId="3" fillId="0" borderId="32" xfId="4" applyBorder="1" applyAlignment="1">
      <alignment horizontal="center" shrinkToFit="1"/>
    </xf>
    <xf numFmtId="0" fontId="3" fillId="0" borderId="13" xfId="4" applyBorder="1"/>
    <xf numFmtId="3" fontId="3" fillId="0" borderId="22" xfId="4" applyNumberFormat="1" applyBorder="1"/>
    <xf numFmtId="3" fontId="3" fillId="0" borderId="20" xfId="4" applyNumberFormat="1" applyBorder="1"/>
    <xf numFmtId="3" fontId="3" fillId="0" borderId="23" xfId="4" applyNumberFormat="1" applyBorder="1"/>
    <xf numFmtId="176" fontId="3" fillId="0" borderId="103" xfId="4" applyNumberFormat="1" applyBorder="1"/>
    <xf numFmtId="176" fontId="3" fillId="0" borderId="104" xfId="4" applyNumberFormat="1" applyBorder="1"/>
    <xf numFmtId="176" fontId="3" fillId="0" borderId="105" xfId="4" applyNumberFormat="1" applyBorder="1"/>
    <xf numFmtId="0" fontId="9" fillId="0" borderId="0" xfId="4" applyFont="1" applyAlignment="1">
      <alignment horizontal="right"/>
    </xf>
    <xf numFmtId="192" fontId="0" fillId="0" borderId="0" xfId="0" applyNumberFormat="1">
      <alignment vertical="center"/>
    </xf>
    <xf numFmtId="0" fontId="0" fillId="0" borderId="0" xfId="0" applyBorder="1">
      <alignment vertical="center"/>
    </xf>
    <xf numFmtId="3" fontId="0" fillId="0" borderId="0" xfId="0" applyNumberFormat="1">
      <alignment vertical="center"/>
    </xf>
    <xf numFmtId="3" fontId="3" fillId="0" borderId="0" xfId="4" applyNumberFormat="1" applyFont="1" applyBorder="1"/>
    <xf numFmtId="176" fontId="3" fillId="0" borderId="33" xfId="4" applyNumberFormat="1" applyBorder="1"/>
    <xf numFmtId="176" fontId="25" fillId="0" borderId="12" xfId="4" applyNumberFormat="1" applyFont="1" applyBorder="1"/>
    <xf numFmtId="176" fontId="3" fillId="0" borderId="12" xfId="4" applyNumberFormat="1" applyBorder="1"/>
    <xf numFmtId="176" fontId="3" fillId="0" borderId="38" xfId="4" applyNumberFormat="1" applyBorder="1"/>
    <xf numFmtId="3" fontId="3" fillId="0" borderId="8" xfId="4" applyNumberFormat="1" applyBorder="1"/>
    <xf numFmtId="176" fontId="3" fillId="0" borderId="8" xfId="4" applyNumberFormat="1" applyBorder="1"/>
    <xf numFmtId="0" fontId="10" fillId="0" borderId="0" xfId="4" applyNumberFormat="1" applyFont="1" applyBorder="1" applyAlignment="1">
      <alignment vertical="center" wrapText="1"/>
    </xf>
    <xf numFmtId="0" fontId="7" fillId="0" borderId="0" xfId="4" applyNumberFormat="1" applyFont="1" applyBorder="1" applyAlignment="1">
      <alignment horizontal="center" vertical="center" wrapText="1"/>
    </xf>
    <xf numFmtId="0" fontId="6" fillId="0" borderId="0" xfId="4" applyNumberFormat="1" applyFont="1" applyBorder="1" applyAlignment="1">
      <alignment vertical="center"/>
    </xf>
    <xf numFmtId="38" fontId="0" fillId="0" borderId="0" xfId="0" applyNumberFormat="1" applyBorder="1">
      <alignment vertical="center"/>
    </xf>
    <xf numFmtId="0" fontId="32" fillId="0" borderId="0" xfId="0" applyFont="1">
      <alignment vertical="center"/>
    </xf>
    <xf numFmtId="10" fontId="0" fillId="0" borderId="0" xfId="0" applyNumberFormat="1" applyAlignment="1">
      <alignment horizontal="right" vertical="center"/>
    </xf>
    <xf numFmtId="0" fontId="0" fillId="0" borderId="8" xfId="0" applyBorder="1">
      <alignment vertical="center"/>
    </xf>
    <xf numFmtId="38" fontId="0" fillId="0" borderId="8" xfId="7" applyFont="1" applyBorder="1">
      <alignment vertical="center"/>
    </xf>
    <xf numFmtId="38" fontId="0" fillId="0" borderId="0" xfId="7" applyFont="1" applyBorder="1">
      <alignment vertical="center"/>
    </xf>
    <xf numFmtId="0" fontId="33" fillId="6" borderId="0" xfId="0" applyFont="1" applyFill="1">
      <alignment vertical="center"/>
    </xf>
    <xf numFmtId="38" fontId="33" fillId="6" borderId="0" xfId="7" applyFont="1" applyFill="1" applyBorder="1">
      <alignment vertical="center"/>
    </xf>
    <xf numFmtId="0" fontId="34" fillId="0" borderId="0" xfId="0" applyFont="1">
      <alignment vertical="center"/>
    </xf>
    <xf numFmtId="0" fontId="0" fillId="0" borderId="26" xfId="0" applyBorder="1">
      <alignment vertical="center"/>
    </xf>
    <xf numFmtId="0" fontId="29" fillId="0" borderId="0" xfId="0" applyFont="1">
      <alignment vertical="center"/>
    </xf>
    <xf numFmtId="0" fontId="29" fillId="0" borderId="0" xfId="0" applyFont="1" applyAlignment="1">
      <alignment horizontal="right" vertical="center"/>
    </xf>
    <xf numFmtId="0" fontId="13" fillId="0" borderId="76" xfId="0" applyFont="1" applyBorder="1">
      <alignment vertical="center"/>
    </xf>
    <xf numFmtId="0" fontId="13" fillId="0" borderId="87" xfId="0" applyFont="1" applyBorder="1" applyAlignment="1">
      <alignment horizontal="center" vertical="center"/>
    </xf>
    <xf numFmtId="0" fontId="13" fillId="0" borderId="70" xfId="0" applyFont="1" applyBorder="1" applyAlignment="1">
      <alignment horizontal="center" vertical="center"/>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76" xfId="0" applyFont="1" applyBorder="1" applyAlignment="1">
      <alignment horizontal="center" vertical="center"/>
    </xf>
    <xf numFmtId="176" fontId="36" fillId="0" borderId="14" xfId="0" applyNumberFormat="1" applyFont="1" applyBorder="1" applyAlignment="1">
      <alignment horizontal="center" vertical="center"/>
    </xf>
    <xf numFmtId="0" fontId="13" fillId="0" borderId="0" xfId="0" applyFont="1">
      <alignment vertical="center"/>
    </xf>
    <xf numFmtId="38" fontId="13" fillId="0" borderId="0" xfId="7" applyFont="1">
      <alignment vertical="center"/>
    </xf>
    <xf numFmtId="38" fontId="13" fillId="0" borderId="59" xfId="7" applyFont="1" applyBorder="1">
      <alignment vertical="center"/>
    </xf>
    <xf numFmtId="38" fontId="13" fillId="0" borderId="19" xfId="7" applyFont="1" applyBorder="1">
      <alignment vertical="center"/>
    </xf>
    <xf numFmtId="176" fontId="13" fillId="0" borderId="60" xfId="0" applyNumberFormat="1" applyFont="1" applyBorder="1">
      <alignment vertical="center"/>
    </xf>
    <xf numFmtId="176" fontId="13" fillId="0" borderId="2" xfId="0" applyNumberFormat="1" applyFont="1" applyBorder="1">
      <alignment vertical="center"/>
    </xf>
    <xf numFmtId="0" fontId="35" fillId="0" borderId="0" xfId="0" applyFont="1">
      <alignment vertical="center"/>
    </xf>
    <xf numFmtId="0" fontId="0" fillId="0" borderId="0" xfId="0" applyAlignment="1">
      <alignment horizontal="right" vertical="center"/>
    </xf>
    <xf numFmtId="38" fontId="13" fillId="0" borderId="108" xfId="7" applyFont="1" applyBorder="1">
      <alignment vertical="center"/>
    </xf>
    <xf numFmtId="38" fontId="13" fillId="0" borderId="1" xfId="7" applyFont="1" applyBorder="1">
      <alignment vertical="center"/>
    </xf>
    <xf numFmtId="0" fontId="13" fillId="0" borderId="3" xfId="0" applyFont="1" applyBorder="1">
      <alignment vertical="center"/>
    </xf>
    <xf numFmtId="176" fontId="13" fillId="0" borderId="109" xfId="0" applyNumberFormat="1" applyFont="1" applyBorder="1">
      <alignment vertical="center"/>
    </xf>
    <xf numFmtId="176" fontId="36" fillId="0" borderId="3" xfId="0" applyNumberFormat="1" applyFont="1" applyBorder="1" applyAlignment="1">
      <alignment horizontal="center" vertical="center"/>
    </xf>
    <xf numFmtId="0" fontId="13" fillId="0" borderId="1" xfId="0" applyFont="1" applyBorder="1" applyAlignment="1">
      <alignment vertical="center" shrinkToFit="1"/>
    </xf>
    <xf numFmtId="0" fontId="13" fillId="0" borderId="109" xfId="0" applyFont="1" applyBorder="1">
      <alignment vertical="center"/>
    </xf>
    <xf numFmtId="0" fontId="38" fillId="0" borderId="0" xfId="0" applyFont="1" applyFill="1" applyBorder="1">
      <alignment vertical="center"/>
    </xf>
    <xf numFmtId="38" fontId="38" fillId="0" borderId="0" xfId="7" applyFont="1">
      <alignment vertical="center"/>
    </xf>
    <xf numFmtId="38" fontId="38" fillId="0" borderId="47" xfId="7" applyFont="1" applyBorder="1">
      <alignment vertical="center"/>
    </xf>
    <xf numFmtId="0" fontId="35" fillId="0" borderId="0" xfId="0" applyFont="1" applyFill="1" applyBorder="1">
      <alignment vertical="center"/>
    </xf>
    <xf numFmtId="176" fontId="13" fillId="0" borderId="0" xfId="0" applyNumberFormat="1" applyFont="1" applyBorder="1">
      <alignment vertical="center"/>
    </xf>
    <xf numFmtId="176" fontId="35" fillId="0" borderId="0" xfId="0" applyNumberFormat="1" applyFont="1" applyBorder="1">
      <alignment vertical="center"/>
    </xf>
    <xf numFmtId="0" fontId="13" fillId="0" borderId="0" xfId="0" applyFont="1" applyBorder="1">
      <alignment vertical="center"/>
    </xf>
    <xf numFmtId="0" fontId="39" fillId="0" borderId="0" xfId="0" applyFont="1" applyAlignment="1">
      <alignment horizontal="center" vertical="center"/>
    </xf>
    <xf numFmtId="0" fontId="40" fillId="0" borderId="0" xfId="0" applyFont="1">
      <alignment vertical="center"/>
    </xf>
    <xf numFmtId="0" fontId="41" fillId="0" borderId="0" xfId="0" applyFont="1">
      <alignment vertical="center"/>
    </xf>
    <xf numFmtId="0" fontId="23" fillId="0" borderId="0" xfId="0" applyFont="1">
      <alignment vertical="center"/>
    </xf>
    <xf numFmtId="0" fontId="42" fillId="0" borderId="0" xfId="0" applyFont="1">
      <alignment vertical="center"/>
    </xf>
    <xf numFmtId="0" fontId="43" fillId="0" borderId="0" xfId="0" applyFont="1" applyFill="1" applyBorder="1">
      <alignment vertical="center"/>
    </xf>
    <xf numFmtId="38" fontId="43" fillId="0" borderId="0" xfId="7" applyFont="1" applyFill="1" applyBorder="1">
      <alignment vertical="center"/>
    </xf>
    <xf numFmtId="0" fontId="44" fillId="0" borderId="0" xfId="0" applyFont="1" applyFill="1" applyBorder="1" applyAlignment="1">
      <alignment horizontal="center" vertical="center" shrinkToFit="1"/>
    </xf>
    <xf numFmtId="176" fontId="44" fillId="0" borderId="0" xfId="0" applyNumberFormat="1" applyFont="1" applyFill="1" applyBorder="1" applyAlignment="1">
      <alignment vertical="center" shrinkToFit="1"/>
    </xf>
    <xf numFmtId="0" fontId="44" fillId="0" borderId="0" xfId="0" applyFont="1" applyFill="1" applyBorder="1" applyAlignment="1">
      <alignment vertical="center" shrinkToFit="1"/>
    </xf>
    <xf numFmtId="0" fontId="3" fillId="0" borderId="10" xfId="5" applyFont="1" applyFill="1" applyBorder="1" applyAlignment="1">
      <alignment horizontal="left" vertical="center" shrinkToFit="1"/>
    </xf>
    <xf numFmtId="0" fontId="46" fillId="0" borderId="0" xfId="0" applyFont="1" applyAlignment="1">
      <alignment horizontal="right" vertical="center"/>
    </xf>
    <xf numFmtId="0" fontId="47" fillId="0" borderId="0" xfId="0" applyFont="1">
      <alignment vertical="center"/>
    </xf>
    <xf numFmtId="0" fontId="45" fillId="0" borderId="0" xfId="0" applyFont="1" applyFill="1" applyBorder="1">
      <alignment vertical="center"/>
    </xf>
    <xf numFmtId="0" fontId="45" fillId="0" borderId="0" xfId="0" applyFont="1">
      <alignment vertical="center"/>
    </xf>
    <xf numFmtId="0" fontId="24" fillId="0" borderId="43" xfId="0" applyFont="1" applyBorder="1">
      <alignment vertical="center"/>
    </xf>
    <xf numFmtId="0" fontId="24" fillId="0" borderId="44" xfId="0" applyFont="1" applyBorder="1">
      <alignment vertical="center"/>
    </xf>
    <xf numFmtId="185" fontId="48" fillId="0" borderId="58" xfId="0" applyNumberFormat="1" applyFont="1" applyBorder="1">
      <alignment vertical="center"/>
    </xf>
    <xf numFmtId="185" fontId="48" fillId="0" borderId="46" xfId="0" applyNumberFormat="1" applyFont="1" applyBorder="1">
      <alignment vertical="center"/>
    </xf>
    <xf numFmtId="185" fontId="48" fillId="0" borderId="36" xfId="0" applyNumberFormat="1" applyFont="1" applyBorder="1">
      <alignment vertical="center"/>
    </xf>
    <xf numFmtId="0" fontId="46" fillId="0" borderId="45" xfId="0" applyFont="1" applyBorder="1" applyAlignment="1">
      <alignment horizontal="center" vertical="center"/>
    </xf>
    <xf numFmtId="176" fontId="13" fillId="0" borderId="0" xfId="0" applyNumberFormat="1" applyFont="1" applyFill="1" applyBorder="1">
      <alignment vertical="center"/>
    </xf>
    <xf numFmtId="0" fontId="3" fillId="0" borderId="3" xfId="5" applyFont="1" applyFill="1" applyBorder="1" applyAlignment="1">
      <alignment horizontal="center" vertical="center"/>
    </xf>
    <xf numFmtId="185" fontId="48" fillId="0" borderId="0" xfId="0" applyNumberFormat="1" applyFont="1" applyBorder="1">
      <alignment vertical="center"/>
    </xf>
    <xf numFmtId="38" fontId="6" fillId="0" borderId="0" xfId="3" applyFont="1" applyBorder="1" applyAlignment="1">
      <alignment vertical="center"/>
    </xf>
    <xf numFmtId="0" fontId="3" fillId="0" borderId="0" xfId="4" applyNumberFormat="1" applyFont="1" applyBorder="1" applyAlignment="1">
      <alignment horizontal="center" vertical="center" wrapText="1"/>
    </xf>
    <xf numFmtId="176" fontId="6" fillId="0" borderId="0" xfId="3" applyNumberFormat="1" applyFont="1" applyBorder="1" applyAlignment="1">
      <alignment vertical="center"/>
    </xf>
    <xf numFmtId="0" fontId="3" fillId="0" borderId="29" xfId="4" applyBorder="1" applyAlignment="1">
      <alignment horizontal="center" vertical="center"/>
    </xf>
    <xf numFmtId="0" fontId="3" fillId="0" borderId="7" xfId="4" applyBorder="1" applyAlignment="1">
      <alignment horizontal="center" vertical="center"/>
    </xf>
    <xf numFmtId="0" fontId="3" fillId="0" borderId="34" xfId="4" applyBorder="1" applyAlignment="1">
      <alignment horizontal="center" vertical="center"/>
    </xf>
    <xf numFmtId="0" fontId="46" fillId="0" borderId="41" xfId="0" applyFont="1" applyBorder="1" applyAlignment="1">
      <alignment horizontal="center" vertical="center" shrinkToFit="1"/>
    </xf>
    <xf numFmtId="0" fontId="24" fillId="0" borderId="49" xfId="0" applyFont="1" applyBorder="1">
      <alignment vertical="center"/>
    </xf>
    <xf numFmtId="0" fontId="24" fillId="0" borderId="43" xfId="0" applyFont="1" applyFill="1" applyBorder="1">
      <alignment vertical="center"/>
    </xf>
    <xf numFmtId="0" fontId="46" fillId="0" borderId="0" xfId="0" applyFont="1" applyBorder="1" applyAlignment="1">
      <alignment horizontal="center" vertical="center"/>
    </xf>
    <xf numFmtId="185" fontId="48" fillId="0" borderId="0" xfId="0" applyNumberFormat="1" applyFont="1" applyFill="1" applyBorder="1">
      <alignment vertical="center"/>
    </xf>
    <xf numFmtId="0" fontId="48" fillId="0" borderId="0" xfId="0" applyFont="1">
      <alignment vertical="center"/>
    </xf>
    <xf numFmtId="0" fontId="46" fillId="0" borderId="43" xfId="0" applyFont="1" applyFill="1" applyBorder="1" applyAlignment="1">
      <alignment vertical="center" wrapText="1"/>
    </xf>
    <xf numFmtId="0" fontId="46" fillId="0" borderId="43" xfId="0" applyFont="1" applyBorder="1" applyAlignment="1">
      <alignment vertical="center" wrapText="1" shrinkToFit="1"/>
    </xf>
    <xf numFmtId="177" fontId="3" fillId="0" borderId="60" xfId="5" applyNumberFormat="1" applyFont="1" applyFill="1" applyBorder="1" applyAlignment="1">
      <alignment horizontal="center" vertical="center"/>
    </xf>
    <xf numFmtId="176" fontId="13" fillId="0" borderId="10" xfId="0" applyNumberFormat="1" applyFont="1" applyFill="1" applyBorder="1">
      <alignment vertical="center"/>
    </xf>
    <xf numFmtId="0" fontId="3" fillId="0" borderId="46" xfId="5" applyFont="1" applyBorder="1" applyAlignment="1">
      <alignment vertical="center" wrapText="1" shrinkToFit="1"/>
    </xf>
    <xf numFmtId="0" fontId="3" fillId="0" borderId="46" xfId="5" applyFont="1" applyBorder="1" applyAlignment="1">
      <alignment vertical="center" wrapText="1"/>
    </xf>
    <xf numFmtId="0" fontId="3" fillId="0" borderId="46" xfId="4" applyFont="1" applyFill="1" applyBorder="1" applyAlignment="1">
      <alignment vertical="center" wrapText="1"/>
    </xf>
    <xf numFmtId="0" fontId="3" fillId="3" borderId="46" xfId="4" applyFont="1" applyFill="1" applyBorder="1" applyAlignment="1">
      <alignment vertical="center" wrapText="1"/>
    </xf>
    <xf numFmtId="0" fontId="3" fillId="3" borderId="46" xfId="6" applyFont="1" applyFill="1" applyBorder="1" applyAlignment="1">
      <alignment vertical="center" wrapText="1"/>
    </xf>
    <xf numFmtId="0" fontId="6" fillId="0" borderId="3" xfId="5" applyFont="1" applyFill="1" applyBorder="1" applyAlignment="1">
      <alignment horizontal="left" vertical="center" wrapText="1"/>
    </xf>
    <xf numFmtId="176" fontId="13" fillId="0" borderId="3" xfId="0" applyNumberFormat="1" applyFont="1" applyFill="1" applyBorder="1">
      <alignment vertical="center"/>
    </xf>
    <xf numFmtId="0" fontId="3" fillId="0" borderId="1" xfId="5" applyFont="1" applyFill="1" applyBorder="1" applyAlignment="1">
      <alignment horizontal="center" vertical="center"/>
    </xf>
    <xf numFmtId="0" fontId="5" fillId="0" borderId="35" xfId="5" applyFont="1" applyBorder="1" applyAlignment="1">
      <alignment vertical="center" shrinkToFit="1"/>
    </xf>
    <xf numFmtId="178" fontId="3" fillId="3" borderId="58" xfId="6" applyNumberFormat="1" applyFont="1" applyFill="1" applyBorder="1" applyAlignment="1">
      <alignment vertical="center"/>
    </xf>
    <xf numFmtId="0" fontId="3" fillId="0" borderId="7" xfId="5" applyNumberFormat="1" applyFont="1" applyFill="1" applyBorder="1" applyAlignment="1">
      <alignment horizontal="center" vertical="center"/>
    </xf>
    <xf numFmtId="0" fontId="3" fillId="0" borderId="10" xfId="5" applyNumberFormat="1" applyFont="1" applyFill="1" applyBorder="1" applyAlignment="1">
      <alignment horizontal="center" vertical="center"/>
    </xf>
    <xf numFmtId="0" fontId="3" fillId="0" borderId="29" xfId="5" applyNumberFormat="1" applyFont="1" applyFill="1" applyBorder="1" applyAlignment="1">
      <alignment horizontal="center" vertical="center"/>
    </xf>
    <xf numFmtId="0" fontId="3" fillId="0" borderId="3" xfId="5" applyNumberFormat="1" applyFont="1" applyFill="1" applyBorder="1" applyAlignment="1">
      <alignment horizontal="center" vertical="center"/>
    </xf>
    <xf numFmtId="0" fontId="3" fillId="0" borderId="14" xfId="5" applyFont="1" applyFill="1" applyBorder="1" applyAlignment="1">
      <alignment horizontal="left" vertical="center" wrapText="1"/>
    </xf>
    <xf numFmtId="181" fontId="3" fillId="0" borderId="78" xfId="4" applyNumberFormat="1" applyFont="1" applyBorder="1" applyAlignment="1">
      <alignment vertical="center"/>
    </xf>
    <xf numFmtId="188" fontId="3" fillId="2" borderId="36" xfId="5" applyNumberFormat="1" applyFont="1" applyFill="1" applyBorder="1" applyAlignment="1">
      <alignment horizontal="right" vertical="center"/>
    </xf>
    <xf numFmtId="0" fontId="3" fillId="0" borderId="39" xfId="5" applyNumberFormat="1" applyFont="1" applyFill="1" applyBorder="1" applyAlignment="1">
      <alignment horizontal="center" vertical="center"/>
    </xf>
    <xf numFmtId="0" fontId="3" fillId="0" borderId="46" xfId="5" applyNumberFormat="1" applyFont="1" applyFill="1" applyBorder="1" applyAlignment="1">
      <alignment horizontal="center" vertical="center"/>
    </xf>
    <xf numFmtId="0" fontId="3" fillId="0" borderId="51" xfId="5" applyNumberFormat="1" applyFont="1" applyFill="1" applyBorder="1" applyAlignment="1">
      <alignment horizontal="center" vertical="center"/>
    </xf>
    <xf numFmtId="0" fontId="3" fillId="0" borderId="36" xfId="5" applyNumberFormat="1" applyFont="1" applyFill="1" applyBorder="1" applyAlignment="1">
      <alignment horizontal="center" vertical="center"/>
    </xf>
    <xf numFmtId="0" fontId="50" fillId="0" borderId="0" xfId="0" applyFont="1">
      <alignment vertical="center"/>
    </xf>
    <xf numFmtId="0" fontId="3" fillId="0" borderId="0" xfId="4" applyFont="1" applyFill="1" applyBorder="1" applyAlignment="1">
      <alignment vertical="center" wrapText="1"/>
    </xf>
    <xf numFmtId="0" fontId="6" fillId="0" borderId="0" xfId="4" applyFont="1" applyBorder="1" applyAlignment="1">
      <alignment horizontal="center" vertical="center"/>
    </xf>
    <xf numFmtId="0" fontId="6" fillId="0" borderId="0" xfId="5" applyFont="1" applyFill="1" applyBorder="1" applyAlignment="1">
      <alignment horizontal="left" vertical="center"/>
    </xf>
    <xf numFmtId="184" fontId="6" fillId="0" borderId="0" xfId="3" applyNumberFormat="1" applyFont="1" applyBorder="1" applyAlignment="1">
      <alignment vertical="center"/>
    </xf>
    <xf numFmtId="0" fontId="3" fillId="0" borderId="45" xfId="6" applyFont="1" applyFill="1" applyBorder="1" applyAlignment="1">
      <alignment vertical="center" wrapText="1"/>
    </xf>
    <xf numFmtId="0" fontId="3" fillId="0" borderId="10" xfId="6" applyFont="1" applyFill="1" applyBorder="1" applyAlignment="1">
      <alignment vertical="center" wrapText="1"/>
    </xf>
    <xf numFmtId="0" fontId="13" fillId="0" borderId="0" xfId="0" applyFont="1" applyAlignment="1">
      <alignment horizontal="right" vertical="center"/>
    </xf>
    <xf numFmtId="0" fontId="24" fillId="0" borderId="41" xfId="0" applyFont="1" applyBorder="1" applyAlignment="1">
      <alignment horizontal="center" vertical="center" shrinkToFit="1"/>
    </xf>
    <xf numFmtId="184" fontId="6" fillId="0" borderId="78" xfId="3" applyNumberFormat="1" applyFont="1" applyBorder="1" applyAlignment="1">
      <alignment vertical="center"/>
    </xf>
    <xf numFmtId="0" fontId="6" fillId="0" borderId="7" xfId="5" applyFont="1" applyFill="1" applyBorder="1" applyAlignment="1">
      <alignment horizontal="left" vertical="center" wrapText="1"/>
    </xf>
    <xf numFmtId="0" fontId="24" fillId="7" borderId="53" xfId="0" applyFont="1" applyFill="1" applyBorder="1">
      <alignment vertical="center"/>
    </xf>
    <xf numFmtId="0" fontId="24" fillId="7" borderId="43" xfId="0" applyFont="1" applyFill="1" applyBorder="1">
      <alignment vertical="center"/>
    </xf>
    <xf numFmtId="0" fontId="52" fillId="0" borderId="1" xfId="0" applyFont="1" applyBorder="1">
      <alignment vertical="center"/>
    </xf>
    <xf numFmtId="0" fontId="0" fillId="5" borderId="0" xfId="0" applyFill="1">
      <alignment vertical="center"/>
    </xf>
    <xf numFmtId="0" fontId="0" fillId="8" borderId="0" xfId="0" applyFill="1">
      <alignment vertical="center"/>
    </xf>
    <xf numFmtId="184" fontId="6" fillId="0" borderId="62" xfId="3" applyNumberFormat="1" applyFont="1" applyFill="1" applyBorder="1" applyAlignment="1">
      <alignment vertical="center"/>
    </xf>
    <xf numFmtId="0" fontId="3" fillId="3" borderId="36" xfId="4" applyFont="1" applyFill="1" applyBorder="1" applyAlignment="1">
      <alignment vertical="center" wrapText="1"/>
    </xf>
    <xf numFmtId="0" fontId="53" fillId="0" borderId="0" xfId="0" applyFont="1">
      <alignment vertical="center"/>
    </xf>
    <xf numFmtId="176" fontId="3" fillId="0" borderId="74" xfId="4" applyNumberFormat="1" applyFont="1" applyBorder="1" applyAlignment="1">
      <alignment vertical="center"/>
    </xf>
    <xf numFmtId="176" fontId="3" fillId="0" borderId="70" xfId="4" applyNumberFormat="1" applyFont="1" applyBorder="1" applyAlignment="1">
      <alignment vertical="center"/>
    </xf>
    <xf numFmtId="176" fontId="3" fillId="0" borderId="75" xfId="4" applyNumberFormat="1" applyFont="1" applyBorder="1" applyAlignment="1">
      <alignment vertical="center"/>
    </xf>
    <xf numFmtId="0" fontId="32" fillId="5" borderId="0" xfId="0" applyFont="1" applyFill="1">
      <alignment vertical="center"/>
    </xf>
    <xf numFmtId="185" fontId="0" fillId="0" borderId="0" xfId="0" applyNumberFormat="1">
      <alignment vertical="center"/>
    </xf>
    <xf numFmtId="0" fontId="0" fillId="0" borderId="0" xfId="0" applyFill="1">
      <alignment vertical="center"/>
    </xf>
    <xf numFmtId="0" fontId="27" fillId="5" borderId="0" xfId="0" applyFont="1" applyFill="1">
      <alignment vertical="center"/>
    </xf>
    <xf numFmtId="0" fontId="0" fillId="5" borderId="8" xfId="0" applyFill="1" applyBorder="1">
      <alignment vertical="center"/>
    </xf>
    <xf numFmtId="38" fontId="0" fillId="5" borderId="8" xfId="7" applyFont="1" applyFill="1" applyBorder="1">
      <alignment vertical="center"/>
    </xf>
    <xf numFmtId="0" fontId="51" fillId="0" borderId="8" xfId="4" applyNumberFormat="1" applyFont="1" applyBorder="1" applyAlignment="1">
      <alignment vertical="center"/>
    </xf>
    <xf numFmtId="38" fontId="51" fillId="0" borderId="8" xfId="3" applyFont="1" applyBorder="1" applyAlignment="1">
      <alignment vertical="center"/>
    </xf>
    <xf numFmtId="38" fontId="55" fillId="2" borderId="9" xfId="3" applyFont="1" applyFill="1" applyBorder="1" applyAlignment="1">
      <alignment vertical="center"/>
    </xf>
    <xf numFmtId="3" fontId="32" fillId="0" borderId="0" xfId="0" applyNumberFormat="1" applyFont="1">
      <alignment vertical="center"/>
    </xf>
    <xf numFmtId="176" fontId="32" fillId="0" borderId="0" xfId="0" applyNumberFormat="1" applyFont="1">
      <alignment vertical="center"/>
    </xf>
    <xf numFmtId="38" fontId="24" fillId="0" borderId="21" xfId="2" applyNumberFormat="1" applyFont="1" applyFill="1" applyBorder="1" applyAlignment="1">
      <alignment horizontal="center" vertical="center" wrapText="1"/>
    </xf>
    <xf numFmtId="185" fontId="56" fillId="0" borderId="0" xfId="0" applyNumberFormat="1" applyFont="1" applyBorder="1">
      <alignment vertical="center"/>
    </xf>
    <xf numFmtId="176" fontId="56" fillId="0" borderId="0" xfId="0" applyNumberFormat="1" applyFont="1" applyBorder="1">
      <alignment vertical="center"/>
    </xf>
    <xf numFmtId="0" fontId="35" fillId="0" borderId="0" xfId="4" applyFont="1"/>
    <xf numFmtId="0" fontId="35" fillId="0" borderId="0" xfId="4" applyFont="1" applyFill="1"/>
    <xf numFmtId="0" fontId="35" fillId="0" borderId="0" xfId="4" applyFont="1" applyAlignment="1">
      <alignment horizontal="right"/>
    </xf>
    <xf numFmtId="0" fontId="35" fillId="0" borderId="0" xfId="4" applyFont="1" applyAlignment="1">
      <alignment horizontal="right" vertical="center"/>
    </xf>
    <xf numFmtId="0" fontId="28" fillId="0" borderId="13" xfId="4" applyFont="1" applyBorder="1" applyAlignment="1">
      <alignment horizontal="center" vertical="center"/>
    </xf>
    <xf numFmtId="0" fontId="28" fillId="0" borderId="76" xfId="4" applyFont="1" applyBorder="1" applyAlignment="1">
      <alignment horizontal="center" vertical="center"/>
    </xf>
    <xf numFmtId="187" fontId="35" fillId="0" borderId="0" xfId="4" applyNumberFormat="1" applyFont="1" applyAlignment="1">
      <alignment horizontal="center"/>
    </xf>
    <xf numFmtId="187" fontId="35" fillId="0" borderId="0" xfId="3" applyNumberFormat="1" applyFont="1" applyAlignment="1"/>
    <xf numFmtId="187" fontId="35" fillId="0" borderId="0" xfId="3" applyNumberFormat="1" applyFont="1" applyAlignment="1">
      <alignment horizontal="right" vertical="top"/>
    </xf>
    <xf numFmtId="38" fontId="35" fillId="0" borderId="8" xfId="3" applyFont="1" applyBorder="1" applyAlignment="1">
      <alignment horizontal="center" vertical="center"/>
    </xf>
    <xf numFmtId="184" fontId="35" fillId="0" borderId="8" xfId="3" applyNumberFormat="1" applyFont="1" applyFill="1" applyBorder="1" applyAlignment="1">
      <alignment vertical="center"/>
    </xf>
    <xf numFmtId="184" fontId="35" fillId="0" borderId="8" xfId="3" applyNumberFormat="1" applyFont="1" applyBorder="1" applyAlignment="1">
      <alignment vertical="center"/>
    </xf>
    <xf numFmtId="176" fontId="35" fillId="0" borderId="8" xfId="3" applyNumberFormat="1" applyFont="1" applyBorder="1" applyAlignment="1">
      <alignment horizontal="center" vertical="center"/>
    </xf>
    <xf numFmtId="0" fontId="0" fillId="0" borderId="0" xfId="0" applyFont="1">
      <alignment vertical="center"/>
    </xf>
    <xf numFmtId="38" fontId="13" fillId="0" borderId="6" xfId="7" applyFont="1" applyBorder="1">
      <alignment vertical="center"/>
    </xf>
    <xf numFmtId="38" fontId="13" fillId="0" borderId="80" xfId="7" applyFont="1" applyBorder="1">
      <alignment vertical="center"/>
    </xf>
    <xf numFmtId="0" fontId="28" fillId="0" borderId="69" xfId="4" applyFont="1" applyBorder="1" applyAlignment="1">
      <alignment horizontal="center" vertical="center"/>
    </xf>
    <xf numFmtId="0" fontId="28" fillId="0" borderId="70" xfId="4" applyFont="1" applyBorder="1" applyAlignment="1">
      <alignment horizontal="center" vertical="center" wrapText="1"/>
    </xf>
    <xf numFmtId="0" fontId="30" fillId="0" borderId="70" xfId="4" applyFont="1" applyBorder="1" applyAlignment="1">
      <alignment horizontal="center" vertical="center" wrapText="1"/>
    </xf>
    <xf numFmtId="0" fontId="30" fillId="0" borderId="77" xfId="4" applyFont="1" applyBorder="1" applyAlignment="1">
      <alignment horizontal="center" vertical="center" shrinkToFit="1"/>
    </xf>
    <xf numFmtId="0" fontId="35" fillId="0" borderId="76" xfId="4" applyFont="1" applyBorder="1" applyAlignment="1">
      <alignment horizontal="center" vertical="center" shrinkToFit="1"/>
    </xf>
    <xf numFmtId="0" fontId="28" fillId="0" borderId="76" xfId="4" applyFont="1" applyBorder="1" applyAlignment="1">
      <alignment horizontal="center" vertical="center" wrapText="1"/>
    </xf>
    <xf numFmtId="0" fontId="28" fillId="0" borderId="72" xfId="4" applyFont="1" applyBorder="1" applyAlignment="1">
      <alignment horizontal="center" vertical="center" wrapText="1"/>
    </xf>
    <xf numFmtId="193" fontId="29" fillId="0" borderId="41" xfId="4" applyNumberFormat="1" applyFont="1" applyBorder="1" applyAlignment="1">
      <alignment vertical="center"/>
    </xf>
    <xf numFmtId="193" fontId="29" fillId="0" borderId="11" xfId="4" applyNumberFormat="1" applyFont="1" applyBorder="1" applyAlignment="1">
      <alignment vertical="center"/>
    </xf>
    <xf numFmtId="193" fontId="29" fillId="0" borderId="47" xfId="4" applyNumberFormat="1" applyFont="1" applyBorder="1" applyAlignment="1">
      <alignment vertical="center"/>
    </xf>
    <xf numFmtId="193" fontId="29" fillId="0" borderId="13" xfId="4" applyNumberFormat="1" applyFont="1" applyFill="1" applyBorder="1" applyAlignment="1">
      <alignment vertical="center"/>
    </xf>
    <xf numFmtId="0" fontId="28" fillId="0" borderId="3" xfId="4" applyFont="1" applyBorder="1" applyAlignment="1">
      <alignment horizontal="center" vertical="center"/>
    </xf>
    <xf numFmtId="188" fontId="29" fillId="4" borderId="92" xfId="4" applyNumberFormat="1" applyFont="1" applyFill="1" applyBorder="1" applyAlignment="1">
      <alignment vertical="center"/>
    </xf>
    <xf numFmtId="188" fontId="29" fillId="4" borderId="2" xfId="4" applyNumberFormat="1" applyFont="1" applyFill="1" applyBorder="1" applyAlignment="1">
      <alignment vertical="center"/>
    </xf>
    <xf numFmtId="188" fontId="29" fillId="4" borderId="50" xfId="4" applyNumberFormat="1" applyFont="1" applyFill="1" applyBorder="1" applyAlignment="1">
      <alignment vertical="center"/>
    </xf>
    <xf numFmtId="188" fontId="29" fillId="4" borderId="3" xfId="4" applyNumberFormat="1" applyFont="1" applyFill="1" applyBorder="1" applyAlignment="1">
      <alignment vertical="center"/>
    </xf>
    <xf numFmtId="0" fontId="13" fillId="0" borderId="7" xfId="0" applyFont="1" applyBorder="1" applyAlignment="1">
      <alignment horizontal="center" vertical="center" shrinkToFit="1"/>
    </xf>
    <xf numFmtId="38" fontId="13" fillId="0" borderId="4" xfId="7" applyFont="1" applyBorder="1">
      <alignment vertical="center"/>
    </xf>
    <xf numFmtId="38" fontId="13" fillId="0" borderId="5" xfId="7" applyFont="1" applyBorder="1">
      <alignment vertical="center"/>
    </xf>
    <xf numFmtId="38" fontId="13" fillId="0" borderId="7" xfId="7" applyFont="1" applyBorder="1">
      <alignment vertical="center"/>
    </xf>
    <xf numFmtId="0" fontId="35" fillId="0" borderId="76" xfId="0" applyFont="1" applyBorder="1" applyAlignment="1">
      <alignment horizontal="left" vertical="center"/>
    </xf>
    <xf numFmtId="176" fontId="13" fillId="0" borderId="87" xfId="7" applyNumberFormat="1" applyFont="1" applyBorder="1">
      <alignment vertical="center"/>
    </xf>
    <xf numFmtId="176" fontId="13" fillId="0" borderId="70" xfId="7" applyNumberFormat="1" applyFont="1" applyBorder="1">
      <alignment vertical="center"/>
    </xf>
    <xf numFmtId="176" fontId="13" fillId="0" borderId="71" xfId="7" applyNumberFormat="1" applyFont="1" applyBorder="1">
      <alignment vertical="center"/>
    </xf>
    <xf numFmtId="0" fontId="13" fillId="0" borderId="14" xfId="0" applyFont="1" applyBorder="1" applyAlignment="1">
      <alignment horizontal="left" vertical="center" shrinkToFit="1"/>
    </xf>
    <xf numFmtId="176" fontId="13" fillId="0" borderId="25" xfId="7" applyNumberFormat="1" applyFont="1" applyBorder="1">
      <alignment vertical="center"/>
    </xf>
    <xf numFmtId="176" fontId="13" fillId="0" borderId="68" xfId="7" applyNumberFormat="1" applyFont="1" applyBorder="1">
      <alignment vertical="center"/>
    </xf>
    <xf numFmtId="0" fontId="37" fillId="0" borderId="1" xfId="0" applyFont="1" applyBorder="1" applyAlignment="1">
      <alignment vertical="center" wrapText="1"/>
    </xf>
    <xf numFmtId="38" fontId="13" fillId="0" borderId="106" xfId="7" applyFont="1" applyBorder="1">
      <alignment vertical="center"/>
    </xf>
    <xf numFmtId="0" fontId="13" fillId="0" borderId="3" xfId="0" applyFont="1" applyBorder="1" applyAlignment="1">
      <alignment horizontal="center" vertical="center" shrinkToFit="1"/>
    </xf>
    <xf numFmtId="176" fontId="13" fillId="0" borderId="107" xfId="0" applyNumberFormat="1" applyFont="1" applyBorder="1">
      <alignment vertical="center"/>
    </xf>
    <xf numFmtId="176" fontId="13" fillId="0" borderId="79" xfId="0" applyNumberFormat="1" applyFont="1" applyBorder="1">
      <alignment vertical="center"/>
    </xf>
    <xf numFmtId="0" fontId="35" fillId="0" borderId="69" xfId="0" applyFont="1" applyFill="1" applyBorder="1" applyAlignment="1">
      <alignment horizontal="center" vertical="center" shrinkToFit="1"/>
    </xf>
    <xf numFmtId="38" fontId="35" fillId="0" borderId="87" xfId="7" applyFont="1" applyFill="1" applyBorder="1" applyAlignment="1">
      <alignment horizontal="center" vertical="center" shrinkToFit="1"/>
    </xf>
    <xf numFmtId="0" fontId="35" fillId="0" borderId="72" xfId="0" applyFont="1" applyFill="1" applyBorder="1" applyAlignment="1">
      <alignment horizontal="center" vertical="center" shrinkToFit="1"/>
    </xf>
    <xf numFmtId="0" fontId="35" fillId="0" borderId="31" xfId="0" applyFont="1" applyFill="1" applyBorder="1" applyAlignment="1">
      <alignment vertical="center" shrinkToFit="1"/>
    </xf>
    <xf numFmtId="38" fontId="35" fillId="0" borderId="11" xfId="7" applyFont="1" applyFill="1" applyBorder="1" applyAlignment="1">
      <alignment vertical="center" shrinkToFit="1"/>
    </xf>
    <xf numFmtId="176" fontId="35" fillId="0" borderId="40" xfId="0" applyNumberFormat="1" applyFont="1" applyFill="1" applyBorder="1" applyAlignment="1">
      <alignment vertical="center" shrinkToFit="1"/>
    </xf>
    <xf numFmtId="38" fontId="35" fillId="0" borderId="12" xfId="7" applyFont="1" applyFill="1" applyBorder="1" applyAlignment="1">
      <alignment vertical="center" shrinkToFit="1"/>
    </xf>
    <xf numFmtId="0" fontId="35" fillId="0" borderId="110" xfId="0" applyFont="1" applyFill="1" applyBorder="1" applyAlignment="1">
      <alignment vertical="center" shrinkToFit="1"/>
    </xf>
    <xf numFmtId="38" fontId="35" fillId="0" borderId="111" xfId="7" applyFont="1" applyFill="1" applyBorder="1" applyAlignment="1">
      <alignment vertical="center" shrinkToFit="1"/>
    </xf>
    <xf numFmtId="176" fontId="35" fillId="0" borderId="115" xfId="0" applyNumberFormat="1" applyFont="1" applyFill="1" applyBorder="1" applyAlignment="1">
      <alignment vertical="center" shrinkToFit="1"/>
    </xf>
    <xf numFmtId="176" fontId="35" fillId="0" borderId="112" xfId="0" applyNumberFormat="1" applyFont="1" applyFill="1" applyBorder="1" applyAlignment="1">
      <alignment vertical="center" shrinkToFit="1"/>
    </xf>
    <xf numFmtId="0" fontId="35" fillId="0" borderId="111" xfId="0" applyFont="1" applyFill="1" applyBorder="1" applyAlignment="1">
      <alignment vertical="center" shrinkToFit="1"/>
    </xf>
    <xf numFmtId="0" fontId="35" fillId="0" borderId="95" xfId="0" applyFont="1" applyFill="1" applyBorder="1" applyAlignment="1">
      <alignment vertical="center" shrinkToFit="1"/>
    </xf>
    <xf numFmtId="176" fontId="35" fillId="0" borderId="96" xfId="0" applyNumberFormat="1" applyFont="1" applyFill="1" applyBorder="1" applyAlignment="1">
      <alignment vertical="center" shrinkToFit="1"/>
    </xf>
    <xf numFmtId="38" fontId="35" fillId="0" borderId="95" xfId="7" applyFont="1" applyFill="1" applyBorder="1" applyAlignment="1">
      <alignment vertical="center" shrinkToFit="1"/>
    </xf>
    <xf numFmtId="0" fontId="35" fillId="0" borderId="15" xfId="0" applyFont="1" applyFill="1" applyBorder="1" applyAlignment="1">
      <alignment vertical="center" shrinkToFit="1"/>
    </xf>
    <xf numFmtId="38" fontId="35" fillId="0" borderId="25" xfId="7" applyFont="1" applyFill="1" applyBorder="1" applyAlignment="1">
      <alignment vertical="center" shrinkToFit="1"/>
    </xf>
    <xf numFmtId="176" fontId="35" fillId="0" borderId="105" xfId="0" applyNumberFormat="1" applyFont="1" applyFill="1" applyBorder="1" applyAlignment="1">
      <alignment vertical="center" shrinkToFit="1"/>
    </xf>
    <xf numFmtId="176" fontId="35" fillId="0" borderId="16" xfId="0" applyNumberFormat="1" applyFont="1" applyFill="1" applyBorder="1" applyAlignment="1">
      <alignment vertical="center" shrinkToFit="1"/>
    </xf>
    <xf numFmtId="38" fontId="35" fillId="0" borderId="104" xfId="7" applyFont="1" applyFill="1" applyBorder="1" applyAlignment="1">
      <alignment vertical="center" shrinkToFit="1"/>
    </xf>
    <xf numFmtId="0" fontId="35" fillId="0" borderId="113" xfId="0" applyFont="1" applyFill="1" applyBorder="1" applyAlignment="1">
      <alignment vertical="center" shrinkToFit="1"/>
    </xf>
    <xf numFmtId="0" fontId="35" fillId="0" borderId="25" xfId="0" applyFont="1" applyFill="1" applyBorder="1" applyAlignment="1">
      <alignment vertical="center" shrinkToFit="1"/>
    </xf>
    <xf numFmtId="176" fontId="35" fillId="0" borderId="30" xfId="0" applyNumberFormat="1" applyFont="1" applyFill="1" applyBorder="1" applyAlignment="1">
      <alignment vertical="center" shrinkToFit="1"/>
    </xf>
    <xf numFmtId="0" fontId="35" fillId="0" borderId="0" xfId="0" applyFont="1" applyFill="1" applyBorder="1" applyAlignment="1">
      <alignment vertical="center" shrinkToFit="1"/>
    </xf>
    <xf numFmtId="38" fontId="35" fillId="0" borderId="0" xfId="7" applyFont="1" applyFill="1" applyBorder="1" applyAlignment="1">
      <alignment vertical="center" shrinkToFit="1"/>
    </xf>
    <xf numFmtId="38" fontId="35" fillId="0" borderId="87" xfId="7" applyFont="1" applyFill="1" applyBorder="1">
      <alignment vertical="center"/>
    </xf>
    <xf numFmtId="0" fontId="35" fillId="0" borderId="12" xfId="0" applyFont="1" applyFill="1" applyBorder="1" applyAlignment="1">
      <alignment vertical="center" shrinkToFit="1"/>
    </xf>
    <xf numFmtId="0" fontId="35" fillId="0" borderId="100" xfId="5" applyFont="1" applyFill="1" applyBorder="1" applyAlignment="1">
      <alignment horizontal="left" vertical="center" shrinkToFit="1"/>
    </xf>
    <xf numFmtId="38" fontId="35" fillId="0" borderId="101" xfId="7" applyFont="1" applyFill="1" applyBorder="1">
      <alignment vertical="center"/>
    </xf>
    <xf numFmtId="176" fontId="35" fillId="0" borderId="102" xfId="7" applyNumberFormat="1" applyFont="1" applyFill="1" applyBorder="1">
      <alignment vertical="center"/>
    </xf>
    <xf numFmtId="0" fontId="35" fillId="0" borderId="114" xfId="5" applyFont="1" applyFill="1" applyBorder="1" applyAlignment="1">
      <alignment horizontal="left" vertical="center" shrinkToFit="1"/>
    </xf>
    <xf numFmtId="38" fontId="35" fillId="0" borderId="111" xfId="7" applyFont="1" applyFill="1" applyBorder="1">
      <alignment vertical="center"/>
    </xf>
    <xf numFmtId="176" fontId="35" fillId="0" borderId="115" xfId="7" applyNumberFormat="1" applyFont="1" applyFill="1" applyBorder="1">
      <alignment vertical="center"/>
    </xf>
    <xf numFmtId="0" fontId="35" fillId="0" borderId="101" xfId="0" applyFont="1" applyFill="1" applyBorder="1" applyAlignment="1">
      <alignment vertical="center" shrinkToFit="1"/>
    </xf>
    <xf numFmtId="38" fontId="35" fillId="0" borderId="101" xfId="7" applyFont="1" applyFill="1" applyBorder="1" applyAlignment="1">
      <alignment vertical="center" shrinkToFit="1"/>
    </xf>
    <xf numFmtId="0" fontId="35" fillId="0" borderId="104" xfId="0" applyFont="1" applyFill="1" applyBorder="1" applyAlignment="1">
      <alignment vertical="center" shrinkToFit="1"/>
    </xf>
    <xf numFmtId="0" fontId="35" fillId="0" borderId="103" xfId="5" applyFont="1" applyFill="1" applyBorder="1" applyAlignment="1">
      <alignment horizontal="left" vertical="center" shrinkToFit="1"/>
    </xf>
    <xf numFmtId="38" fontId="35" fillId="0" borderId="104" xfId="7" applyFont="1" applyFill="1" applyBorder="1">
      <alignment vertical="center"/>
    </xf>
    <xf numFmtId="176" fontId="35" fillId="0" borderId="105" xfId="7" applyNumberFormat="1" applyFont="1" applyFill="1" applyBorder="1">
      <alignment vertical="center"/>
    </xf>
    <xf numFmtId="0" fontId="58" fillId="0" borderId="0" xfId="1" applyFont="1">
      <alignment vertical="center"/>
    </xf>
    <xf numFmtId="0" fontId="37" fillId="0" borderId="0" xfId="4" applyFont="1" applyAlignment="1">
      <alignment vertical="center"/>
    </xf>
    <xf numFmtId="0" fontId="13" fillId="0" borderId="0" xfId="4" applyFont="1" applyAlignment="1">
      <alignment horizontal="right" vertical="center"/>
    </xf>
    <xf numFmtId="0" fontId="28" fillId="0" borderId="40" xfId="4" applyFont="1" applyBorder="1"/>
    <xf numFmtId="38" fontId="24" fillId="0" borderId="32" xfId="2" applyNumberFormat="1" applyFont="1" applyFill="1" applyBorder="1" applyAlignment="1" applyProtection="1">
      <alignment horizontal="center" vertical="center" wrapText="1"/>
      <protection locked="0"/>
    </xf>
    <xf numFmtId="38" fontId="24" fillId="0" borderId="11" xfId="2" applyNumberFormat="1" applyFont="1" applyFill="1" applyBorder="1" applyAlignment="1" applyProtection="1">
      <alignment horizontal="center" vertical="center" wrapText="1"/>
      <protection locked="0"/>
    </xf>
    <xf numFmtId="182" fontId="24" fillId="0" borderId="37" xfId="3" applyNumberFormat="1" applyFont="1" applyFill="1" applyBorder="1" applyAlignment="1" applyProtection="1">
      <alignment horizontal="center" vertical="center" wrapText="1"/>
      <protection locked="0"/>
    </xf>
    <xf numFmtId="182" fontId="24" fillId="0" borderId="25" xfId="3" applyNumberFormat="1" applyFont="1" applyFill="1" applyBorder="1" applyAlignment="1" applyProtection="1">
      <alignment horizontal="center" vertical="center" wrapText="1"/>
      <protection locked="0"/>
    </xf>
    <xf numFmtId="182" fontId="24" fillId="0" borderId="16" xfId="3" applyNumberFormat="1" applyFont="1" applyFill="1" applyBorder="1" applyAlignment="1" applyProtection="1">
      <alignment horizontal="center" vertical="center" wrapText="1"/>
      <protection locked="0"/>
    </xf>
    <xf numFmtId="177" fontId="35" fillId="0" borderId="40" xfId="4" applyNumberFormat="1" applyFont="1" applyBorder="1" applyAlignment="1">
      <alignment vertical="center"/>
    </xf>
    <xf numFmtId="38" fontId="24" fillId="0" borderId="34" xfId="4" applyNumberFormat="1" applyFont="1" applyFill="1" applyBorder="1" applyAlignment="1">
      <alignment horizontal="center" vertical="center" wrapText="1"/>
    </xf>
    <xf numFmtId="179" fontId="46" fillId="0" borderId="33" xfId="4" applyNumberFormat="1" applyFont="1" applyFill="1" applyBorder="1" applyAlignment="1" applyProtection="1">
      <alignment horizontal="left" vertical="center" wrapText="1"/>
      <protection locked="0"/>
    </xf>
    <xf numFmtId="0" fontId="35" fillId="0" borderId="40" xfId="4" applyFont="1" applyBorder="1" applyAlignment="1">
      <alignment vertical="center" wrapText="1"/>
    </xf>
    <xf numFmtId="38" fontId="24" fillId="0" borderId="7" xfId="2" applyNumberFormat="1" applyFont="1" applyFill="1" applyBorder="1" applyAlignment="1">
      <alignment horizontal="center" vertical="center" wrapText="1"/>
    </xf>
    <xf numFmtId="180" fontId="46" fillId="0" borderId="33" xfId="4" applyNumberFormat="1" applyFont="1" applyFill="1" applyBorder="1" applyAlignment="1" applyProtection="1">
      <alignment horizontal="right" vertical="center" wrapText="1"/>
      <protection locked="0"/>
    </xf>
    <xf numFmtId="180" fontId="46" fillId="0" borderId="5" xfId="4" applyNumberFormat="1" applyFont="1" applyFill="1" applyBorder="1" applyAlignment="1" applyProtection="1">
      <alignment horizontal="right" vertical="center" wrapText="1"/>
      <protection locked="0"/>
    </xf>
    <xf numFmtId="180" fontId="46" fillId="0" borderId="4" xfId="4" applyNumberFormat="1" applyFont="1" applyFill="1" applyBorder="1" applyAlignment="1" applyProtection="1">
      <alignment horizontal="right" vertical="center" wrapText="1"/>
      <protection locked="0"/>
    </xf>
    <xf numFmtId="38" fontId="24" fillId="0" borderId="29" xfId="4" applyNumberFormat="1" applyFont="1" applyFill="1" applyBorder="1" applyAlignment="1">
      <alignment horizontal="center" vertical="center" wrapText="1"/>
    </xf>
    <xf numFmtId="0" fontId="46" fillId="0" borderId="22" xfId="4" applyFont="1" applyFill="1" applyBorder="1" applyAlignment="1">
      <alignment vertical="center" wrapText="1"/>
    </xf>
    <xf numFmtId="0" fontId="46" fillId="0" borderId="20" xfId="4" applyFont="1" applyFill="1" applyBorder="1" applyAlignment="1">
      <alignment vertical="center" wrapText="1"/>
    </xf>
    <xf numFmtId="179" fontId="46" fillId="0" borderId="23" xfId="4" applyNumberFormat="1" applyFont="1" applyFill="1" applyBorder="1" applyAlignment="1" applyProtection="1">
      <alignment horizontal="left" vertical="center" wrapText="1"/>
      <protection locked="0"/>
    </xf>
    <xf numFmtId="0" fontId="46" fillId="0" borderId="12" xfId="4" applyFont="1" applyFill="1" applyBorder="1" applyAlignment="1">
      <alignment vertical="center" wrapText="1"/>
    </xf>
    <xf numFmtId="179" fontId="46" fillId="0" borderId="88" xfId="4" applyNumberFormat="1" applyFont="1" applyFill="1" applyBorder="1" applyAlignment="1" applyProtection="1">
      <alignment horizontal="left" vertical="center" wrapText="1"/>
      <protection locked="0"/>
    </xf>
    <xf numFmtId="180" fontId="46" fillId="0" borderId="62" xfId="4" applyNumberFormat="1" applyFont="1" applyFill="1" applyBorder="1" applyAlignment="1" applyProtection="1">
      <alignment horizontal="right" vertical="center" wrapText="1"/>
      <protection locked="0"/>
    </xf>
    <xf numFmtId="38" fontId="46" fillId="0" borderId="14" xfId="2" applyNumberFormat="1" applyFont="1" applyFill="1" applyBorder="1" applyAlignment="1">
      <alignment horizontal="left" vertical="center" wrapText="1"/>
    </xf>
    <xf numFmtId="180" fontId="46" fillId="0" borderId="37" xfId="4" applyNumberFormat="1" applyFont="1" applyFill="1" applyBorder="1" applyAlignment="1" applyProtection="1">
      <alignment horizontal="right" vertical="center" wrapText="1"/>
      <protection locked="0"/>
    </xf>
    <xf numFmtId="180" fontId="46" fillId="0" borderId="25" xfId="4" applyNumberFormat="1" applyFont="1" applyFill="1" applyBorder="1" applyAlignment="1" applyProtection="1">
      <alignment horizontal="right" vertical="center" wrapText="1"/>
      <protection locked="0"/>
    </xf>
    <xf numFmtId="0" fontId="35" fillId="0" borderId="0" xfId="4" applyFont="1" applyBorder="1" applyAlignment="1">
      <alignment vertical="center" wrapText="1"/>
    </xf>
    <xf numFmtId="38" fontId="46" fillId="0" borderId="0" xfId="2" applyNumberFormat="1" applyFont="1" applyFill="1" applyBorder="1" applyAlignment="1">
      <alignment horizontal="left" vertical="center" wrapText="1"/>
    </xf>
    <xf numFmtId="180" fontId="46" fillId="0" borderId="0" xfId="4" applyNumberFormat="1" applyFont="1" applyFill="1" applyBorder="1" applyAlignment="1" applyProtection="1">
      <alignment horizontal="right" vertical="center" wrapText="1"/>
      <protection locked="0"/>
    </xf>
    <xf numFmtId="180" fontId="46" fillId="2" borderId="0" xfId="4" applyNumberFormat="1" applyFont="1" applyFill="1" applyBorder="1" applyAlignment="1" applyProtection="1">
      <alignment horizontal="right" vertical="center" wrapText="1"/>
      <protection locked="0"/>
    </xf>
    <xf numFmtId="0" fontId="35" fillId="0" borderId="0" xfId="4" applyFont="1" applyBorder="1"/>
    <xf numFmtId="0" fontId="37" fillId="0" borderId="0" xfId="4" applyFont="1" applyBorder="1" applyAlignment="1">
      <alignment horizontal="right" vertical="top"/>
    </xf>
    <xf numFmtId="0" fontId="28" fillId="0" borderId="0" xfId="4" applyNumberFormat="1" applyFont="1" applyAlignment="1">
      <alignment vertical="center"/>
    </xf>
    <xf numFmtId="0" fontId="37" fillId="0" borderId="0" xfId="4" applyNumberFormat="1" applyFont="1" applyAlignment="1">
      <alignment horizontal="right"/>
    </xf>
    <xf numFmtId="38" fontId="28" fillId="0" borderId="77" xfId="2" applyNumberFormat="1" applyFont="1" applyBorder="1" applyAlignment="1" applyProtection="1">
      <alignment horizontal="center" vertical="center" shrinkToFit="1"/>
      <protection locked="0"/>
    </xf>
    <xf numFmtId="38" fontId="28" fillId="0" borderId="70" xfId="2" applyNumberFormat="1" applyFont="1" applyBorder="1" applyAlignment="1" applyProtection="1">
      <alignment horizontal="center" vertical="center" shrinkToFit="1"/>
      <protection locked="0"/>
    </xf>
    <xf numFmtId="38" fontId="35" fillId="0" borderId="70" xfId="2" applyNumberFormat="1" applyFont="1" applyBorder="1" applyAlignment="1" applyProtection="1">
      <alignment horizontal="center" vertical="center" shrinkToFit="1"/>
      <protection locked="0"/>
    </xf>
    <xf numFmtId="38" fontId="28" fillId="0" borderId="69" xfId="2" applyNumberFormat="1" applyFont="1" applyBorder="1" applyAlignment="1">
      <alignment horizontal="center" vertical="center" shrinkToFit="1"/>
    </xf>
    <xf numFmtId="38" fontId="28" fillId="0" borderId="75" xfId="2" applyNumberFormat="1" applyFont="1" applyFill="1" applyBorder="1" applyAlignment="1" applyProtection="1">
      <alignment horizontal="center" vertical="center" shrinkToFit="1"/>
      <protection locked="0"/>
    </xf>
    <xf numFmtId="185" fontId="35" fillId="0" borderId="47" xfId="4" applyNumberFormat="1" applyFont="1" applyBorder="1"/>
    <xf numFmtId="185" fontId="35" fillId="0" borderId="11" xfId="4" applyNumberFormat="1" applyFont="1" applyBorder="1"/>
    <xf numFmtId="185" fontId="35" fillId="4" borderId="41" xfId="4" applyNumberFormat="1" applyFont="1" applyFill="1" applyBorder="1"/>
    <xf numFmtId="188" fontId="35" fillId="4" borderId="0" xfId="4" applyNumberFormat="1" applyFont="1" applyFill="1" applyBorder="1"/>
    <xf numFmtId="188" fontId="35" fillId="4" borderId="12" xfId="4" applyNumberFormat="1" applyFont="1" applyFill="1" applyBorder="1"/>
    <xf numFmtId="188" fontId="35" fillId="4" borderId="42" xfId="4" applyNumberFormat="1" applyFont="1" applyFill="1" applyBorder="1"/>
    <xf numFmtId="185" fontId="35" fillId="4" borderId="49" xfId="4" applyNumberFormat="1" applyFont="1" applyFill="1" applyBorder="1"/>
    <xf numFmtId="188" fontId="35" fillId="4" borderId="26" xfId="4" applyNumberFormat="1" applyFont="1" applyFill="1" applyBorder="1"/>
    <xf numFmtId="188" fontId="35" fillId="4" borderId="5" xfId="4" applyNumberFormat="1" applyFont="1" applyFill="1" applyBorder="1"/>
    <xf numFmtId="188" fontId="35" fillId="4" borderId="62" xfId="4" applyNumberFormat="1" applyFont="1" applyFill="1" applyBorder="1"/>
    <xf numFmtId="0" fontId="35" fillId="0" borderId="23" xfId="4" applyFont="1" applyBorder="1" applyAlignment="1">
      <alignment vertical="center" shrinkToFit="1"/>
    </xf>
    <xf numFmtId="188" fontId="35" fillId="4" borderId="63" xfId="4" applyNumberFormat="1" applyFont="1" applyFill="1" applyBorder="1"/>
    <xf numFmtId="188" fontId="35" fillId="4" borderId="20" xfId="4" applyNumberFormat="1" applyFont="1" applyFill="1" applyBorder="1"/>
    <xf numFmtId="188" fontId="35" fillId="4" borderId="52" xfId="4" applyNumberFormat="1" applyFont="1" applyFill="1" applyBorder="1"/>
    <xf numFmtId="49" fontId="35" fillId="0" borderId="23" xfId="4" applyNumberFormat="1" applyFont="1" applyBorder="1" applyAlignment="1">
      <alignment horizontal="center" vertical="center"/>
    </xf>
    <xf numFmtId="0" fontId="35" fillId="0" borderId="79" xfId="4" applyFont="1" applyBorder="1" applyAlignment="1">
      <alignment vertical="center" shrinkToFit="1"/>
    </xf>
    <xf numFmtId="188" fontId="35" fillId="4" borderId="50" xfId="4" applyNumberFormat="1" applyFont="1" applyFill="1" applyBorder="1"/>
    <xf numFmtId="188" fontId="35" fillId="4" borderId="2" xfId="4" applyNumberFormat="1" applyFont="1" applyFill="1" applyBorder="1"/>
    <xf numFmtId="188" fontId="35" fillId="4" borderId="78" xfId="4" applyNumberFormat="1" applyFont="1" applyFill="1" applyBorder="1"/>
    <xf numFmtId="49" fontId="35" fillId="0" borderId="79" xfId="4" applyNumberFormat="1" applyFont="1" applyBorder="1" applyAlignment="1">
      <alignment horizontal="center" vertical="center"/>
    </xf>
    <xf numFmtId="185" fontId="46" fillId="0" borderId="20" xfId="4" applyNumberFormat="1" applyFont="1" applyBorder="1" applyAlignment="1">
      <alignment vertical="center"/>
    </xf>
    <xf numFmtId="38" fontId="46" fillId="0" borderId="0" xfId="3" applyFont="1" applyBorder="1" applyAlignment="1">
      <alignment vertical="center"/>
    </xf>
    <xf numFmtId="185" fontId="35" fillId="4" borderId="31" xfId="4" applyNumberFormat="1" applyFont="1" applyFill="1" applyBorder="1"/>
    <xf numFmtId="188" fontId="35" fillId="4" borderId="6" xfId="4" applyNumberFormat="1" applyFont="1" applyFill="1" applyBorder="1"/>
    <xf numFmtId="185" fontId="35" fillId="2" borderId="47" xfId="4" applyNumberFormat="1" applyFont="1" applyFill="1" applyBorder="1"/>
    <xf numFmtId="185" fontId="35" fillId="2" borderId="11" xfId="4" applyNumberFormat="1" applyFont="1" applyFill="1" applyBorder="1"/>
    <xf numFmtId="185" fontId="35" fillId="2" borderId="63" xfId="4" applyNumberFormat="1" applyFont="1" applyFill="1" applyBorder="1"/>
    <xf numFmtId="185" fontId="35" fillId="2" borderId="20" xfId="4" applyNumberFormat="1" applyFont="1" applyFill="1" applyBorder="1"/>
    <xf numFmtId="0" fontId="35" fillId="0" borderId="16" xfId="4" applyFont="1" applyBorder="1" applyAlignment="1">
      <alignment vertical="center" shrinkToFit="1"/>
    </xf>
    <xf numFmtId="0" fontId="39" fillId="0" borderId="0" xfId="4" applyFont="1" applyBorder="1" applyAlignment="1">
      <alignment vertical="center"/>
    </xf>
    <xf numFmtId="188" fontId="35" fillId="2" borderId="0" xfId="4" applyNumberFormat="1" applyFont="1" applyFill="1" applyBorder="1"/>
    <xf numFmtId="49" fontId="35" fillId="0" borderId="0" xfId="4" applyNumberFormat="1" applyFont="1" applyBorder="1" applyAlignment="1">
      <alignment horizontal="center" vertical="center"/>
    </xf>
    <xf numFmtId="0" fontId="0" fillId="0" borderId="0" xfId="0" applyFont="1" applyFill="1">
      <alignment vertical="center"/>
    </xf>
    <xf numFmtId="0" fontId="29" fillId="0" borderId="0" xfId="4" applyFont="1" applyAlignment="1">
      <alignment horizontal="right" vertical="top"/>
    </xf>
    <xf numFmtId="0" fontId="13" fillId="3" borderId="1" xfId="4" applyFont="1" applyFill="1" applyBorder="1" applyAlignment="1">
      <alignment horizontal="center" vertical="center"/>
    </xf>
    <xf numFmtId="0" fontId="13" fillId="3" borderId="1" xfId="4"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3" borderId="58" xfId="4" applyFont="1" applyFill="1" applyBorder="1" applyAlignment="1">
      <alignment horizontal="center" vertical="center"/>
    </xf>
    <xf numFmtId="0" fontId="13" fillId="3" borderId="3" xfId="4" applyFont="1" applyFill="1" applyBorder="1" applyAlignment="1">
      <alignment horizontal="center" vertical="center"/>
    </xf>
    <xf numFmtId="178" fontId="13" fillId="3" borderId="3" xfId="4" applyNumberFormat="1" applyFont="1" applyFill="1" applyBorder="1" applyAlignment="1">
      <alignment horizontal="center" vertical="center"/>
    </xf>
    <xf numFmtId="0" fontId="13" fillId="3" borderId="36" xfId="4" applyFont="1" applyFill="1" applyBorder="1" applyAlignment="1">
      <alignment horizontal="center" vertical="center"/>
    </xf>
    <xf numFmtId="0" fontId="35" fillId="0" borderId="1" xfId="4" applyNumberFormat="1" applyFont="1" applyFill="1" applyBorder="1" applyAlignment="1">
      <alignment horizontal="center" vertical="center"/>
    </xf>
    <xf numFmtId="0" fontId="13" fillId="0" borderId="1" xfId="5" applyFont="1" applyFill="1" applyBorder="1" applyAlignment="1">
      <alignment horizontal="left" vertical="center" wrapText="1"/>
    </xf>
    <xf numFmtId="184" fontId="13" fillId="0" borderId="56" xfId="3" applyNumberFormat="1" applyFont="1" applyFill="1" applyBorder="1" applyAlignment="1">
      <alignment vertical="center"/>
    </xf>
    <xf numFmtId="176" fontId="13" fillId="0" borderId="29" xfId="0" applyNumberFormat="1" applyFont="1" applyFill="1" applyBorder="1">
      <alignment vertical="center"/>
    </xf>
    <xf numFmtId="0" fontId="35" fillId="0" borderId="45" xfId="6" applyFont="1" applyFill="1" applyBorder="1" applyAlignment="1">
      <alignment vertical="center" wrapText="1"/>
    </xf>
    <xf numFmtId="0" fontId="35" fillId="0" borderId="10" xfId="4" applyNumberFormat="1" applyFont="1" applyFill="1" applyBorder="1" applyAlignment="1">
      <alignment horizontal="center" vertical="center"/>
    </xf>
    <xf numFmtId="0" fontId="13" fillId="0" borderId="7" xfId="5" applyFont="1" applyFill="1" applyBorder="1" applyAlignment="1">
      <alignment horizontal="left" vertical="center" wrapText="1"/>
    </xf>
    <xf numFmtId="184" fontId="13" fillId="0" borderId="57" xfId="3" applyNumberFormat="1" applyFont="1" applyFill="1" applyBorder="1" applyAlignment="1">
      <alignment vertical="center"/>
    </xf>
    <xf numFmtId="0" fontId="35" fillId="0" borderId="10" xfId="6" applyFont="1" applyFill="1" applyBorder="1" applyAlignment="1">
      <alignment vertical="center" wrapText="1"/>
    </xf>
    <xf numFmtId="0" fontId="13" fillId="0" borderId="10" xfId="5" applyFont="1" applyFill="1" applyBorder="1" applyAlignment="1">
      <alignment horizontal="left" vertical="center" wrapText="1"/>
    </xf>
    <xf numFmtId="0" fontId="35" fillId="0" borderId="46" xfId="5" applyFont="1" applyBorder="1" applyAlignment="1">
      <alignment vertical="center" wrapText="1" shrinkToFit="1"/>
    </xf>
    <xf numFmtId="0" fontId="35" fillId="0" borderId="46" xfId="5" applyFont="1" applyBorder="1" applyAlignment="1">
      <alignment vertical="center" wrapText="1"/>
    </xf>
    <xf numFmtId="0" fontId="35" fillId="3" borderId="10" xfId="4" applyNumberFormat="1" applyFont="1" applyFill="1" applyBorder="1" applyAlignment="1">
      <alignment horizontal="center" vertical="center"/>
    </xf>
    <xf numFmtId="184" fontId="13" fillId="0" borderId="57" xfId="3" applyNumberFormat="1" applyFont="1" applyBorder="1" applyAlignment="1">
      <alignment vertical="center"/>
    </xf>
    <xf numFmtId="0" fontId="35" fillId="0" borderId="46" xfId="4" applyFont="1" applyFill="1" applyBorder="1" applyAlignment="1">
      <alignment vertical="center" wrapText="1"/>
    </xf>
    <xf numFmtId="0" fontId="35" fillId="3" borderId="46" xfId="4" applyFont="1" applyFill="1" applyBorder="1" applyAlignment="1">
      <alignment vertical="center" wrapText="1"/>
    </xf>
    <xf numFmtId="0" fontId="13" fillId="0" borderId="34" xfId="4" applyFont="1" applyBorder="1" applyAlignment="1">
      <alignment vertical="center"/>
    </xf>
    <xf numFmtId="0" fontId="35" fillId="3" borderId="46" xfId="6" applyFont="1" applyFill="1" applyBorder="1" applyAlignment="1">
      <alignment vertical="center" wrapText="1"/>
    </xf>
    <xf numFmtId="0" fontId="13" fillId="0" borderId="10" xfId="4" applyFont="1" applyBorder="1" applyAlignment="1">
      <alignment vertical="center"/>
    </xf>
    <xf numFmtId="0" fontId="13" fillId="0" borderId="10" xfId="5" applyFont="1" applyFill="1" applyBorder="1" applyAlignment="1">
      <alignment horizontal="left" vertical="center"/>
    </xf>
    <xf numFmtId="0" fontId="35" fillId="0" borderId="29" xfId="4" applyFont="1" applyBorder="1" applyAlignment="1">
      <alignment horizontal="center" vertical="center"/>
    </xf>
    <xf numFmtId="0" fontId="13" fillId="0" borderId="3" xfId="5" applyFont="1" applyFill="1" applyBorder="1" applyAlignment="1">
      <alignment horizontal="left" vertical="center" wrapText="1"/>
    </xf>
    <xf numFmtId="184" fontId="13" fillId="0" borderId="78" xfId="3" applyNumberFormat="1" applyFont="1" applyBorder="1" applyAlignment="1">
      <alignment vertical="center"/>
    </xf>
    <xf numFmtId="0" fontId="35" fillId="3" borderId="36" xfId="4" applyFont="1" applyFill="1" applyBorder="1" applyAlignment="1">
      <alignment vertical="center" wrapText="1"/>
    </xf>
    <xf numFmtId="184" fontId="13" fillId="0" borderId="62" xfId="3" applyNumberFormat="1" applyFont="1" applyFill="1" applyBorder="1" applyAlignment="1">
      <alignment vertical="center"/>
    </xf>
    <xf numFmtId="176" fontId="13" fillId="0" borderId="34" xfId="0" applyNumberFormat="1" applyFont="1" applyFill="1" applyBorder="1">
      <alignment vertical="center"/>
    </xf>
    <xf numFmtId="0" fontId="13" fillId="3" borderId="0" xfId="4" applyFont="1" applyFill="1" applyBorder="1" applyAlignment="1">
      <alignment horizontal="center" vertical="center"/>
    </xf>
    <xf numFmtId="0" fontId="35" fillId="0" borderId="0" xfId="6" applyFont="1" applyFill="1" applyBorder="1" applyAlignment="1">
      <alignment vertical="center" wrapText="1"/>
    </xf>
    <xf numFmtId="0" fontId="35" fillId="0" borderId="0" xfId="5" applyFont="1" applyBorder="1" applyAlignment="1">
      <alignment vertical="center" wrapText="1" shrinkToFit="1"/>
    </xf>
    <xf numFmtId="0" fontId="35" fillId="0" borderId="0" xfId="5" applyFont="1" applyBorder="1" applyAlignment="1">
      <alignment vertical="center" wrapText="1"/>
    </xf>
    <xf numFmtId="0" fontId="35" fillId="0" borderId="0" xfId="4" applyFont="1" applyFill="1" applyBorder="1" applyAlignment="1">
      <alignment vertical="center" wrapText="1"/>
    </xf>
    <xf numFmtId="0" fontId="35" fillId="3" borderId="0" xfId="4" applyFont="1" applyFill="1" applyBorder="1" applyAlignment="1">
      <alignment vertical="center" wrapText="1"/>
    </xf>
    <xf numFmtId="0" fontId="35" fillId="3" borderId="0" xfId="6" applyFont="1" applyFill="1" applyBorder="1" applyAlignment="1">
      <alignment vertical="center" wrapText="1"/>
    </xf>
    <xf numFmtId="185" fontId="48" fillId="0" borderId="46" xfId="0" applyNumberFormat="1" applyFont="1" applyFill="1" applyBorder="1">
      <alignment vertical="center"/>
    </xf>
    <xf numFmtId="0" fontId="46" fillId="0" borderId="87" xfId="0" applyFont="1" applyBorder="1" applyAlignment="1">
      <alignment horizontal="center" vertical="center"/>
    </xf>
    <xf numFmtId="0" fontId="46" fillId="0" borderId="116" xfId="0" applyFont="1" applyBorder="1" applyAlignment="1">
      <alignment horizontal="center" vertical="center" shrinkToFit="1"/>
    </xf>
    <xf numFmtId="185" fontId="48" fillId="0" borderId="59" xfId="0" applyNumberFormat="1" applyFont="1" applyFill="1" applyBorder="1">
      <alignment vertical="center"/>
    </xf>
    <xf numFmtId="176" fontId="48" fillId="7" borderId="117" xfId="0" applyNumberFormat="1" applyFont="1" applyFill="1" applyBorder="1">
      <alignment vertical="center"/>
    </xf>
    <xf numFmtId="185" fontId="48" fillId="0" borderId="67" xfId="0" applyNumberFormat="1" applyFont="1" applyBorder="1">
      <alignment vertical="center"/>
    </xf>
    <xf numFmtId="176" fontId="48" fillId="7" borderId="118" xfId="0" applyNumberFormat="1" applyFont="1" applyFill="1" applyBorder="1">
      <alignment vertical="center"/>
    </xf>
    <xf numFmtId="176" fontId="48" fillId="0" borderId="118" xfId="0" applyNumberFormat="1" applyFont="1" applyBorder="1">
      <alignment vertical="center"/>
    </xf>
    <xf numFmtId="185" fontId="48" fillId="0" borderId="67" xfId="0" applyNumberFormat="1" applyFont="1" applyFill="1" applyBorder="1">
      <alignment vertical="center"/>
    </xf>
    <xf numFmtId="176" fontId="48" fillId="0" borderId="118" xfId="0" applyNumberFormat="1" applyFont="1" applyFill="1" applyBorder="1">
      <alignment vertical="center"/>
    </xf>
    <xf numFmtId="185" fontId="48" fillId="0" borderId="60" xfId="0" applyNumberFormat="1" applyFont="1" applyBorder="1">
      <alignment vertical="center"/>
    </xf>
    <xf numFmtId="176" fontId="48" fillId="0" borderId="119" xfId="0" applyNumberFormat="1" applyFont="1" applyBorder="1">
      <alignment vertical="center"/>
    </xf>
    <xf numFmtId="0" fontId="35" fillId="0" borderId="75" xfId="0" applyFont="1" applyFill="1" applyBorder="1" applyAlignment="1">
      <alignment horizontal="center" vertical="center" shrinkToFit="1"/>
    </xf>
    <xf numFmtId="176" fontId="35" fillId="0" borderId="38" xfId="0" applyNumberFormat="1" applyFont="1" applyFill="1" applyBorder="1" applyAlignment="1">
      <alignment vertical="center" shrinkToFit="1"/>
    </xf>
    <xf numFmtId="38" fontId="35" fillId="0" borderId="75" xfId="7" applyFont="1" applyFill="1" applyBorder="1" applyAlignment="1">
      <alignment horizontal="center" vertical="center" shrinkToFit="1"/>
    </xf>
    <xf numFmtId="176" fontId="44" fillId="0" borderId="31" xfId="0" applyNumberFormat="1" applyFont="1" applyFill="1" applyBorder="1" applyAlignment="1">
      <alignment vertical="center" shrinkToFit="1"/>
    </xf>
    <xf numFmtId="176" fontId="13" fillId="0" borderId="76" xfId="7" applyNumberFormat="1" applyFont="1" applyBorder="1" applyAlignment="1">
      <alignment horizontal="center" vertical="center"/>
    </xf>
    <xf numFmtId="0" fontId="35" fillId="0" borderId="3" xfId="4" applyFont="1" applyBorder="1" applyAlignment="1">
      <alignment horizontal="center" vertical="center"/>
    </xf>
    <xf numFmtId="0" fontId="59" fillId="0" borderId="47" xfId="0" applyFont="1" applyBorder="1">
      <alignment vertical="center"/>
    </xf>
    <xf numFmtId="185" fontId="35" fillId="0" borderId="0" xfId="4" applyNumberFormat="1" applyFont="1"/>
    <xf numFmtId="176" fontId="35" fillId="0" borderId="0" xfId="2" applyNumberFormat="1" applyFont="1" applyAlignment="1"/>
    <xf numFmtId="0" fontId="35" fillId="0" borderId="0" xfId="4" applyNumberFormat="1" applyFont="1"/>
    <xf numFmtId="176" fontId="35" fillId="5" borderId="0" xfId="2" applyNumberFormat="1" applyFont="1" applyFill="1" applyAlignment="1"/>
    <xf numFmtId="0" fontId="51" fillId="0" borderId="53" xfId="0" applyFont="1" applyBorder="1" applyAlignment="1">
      <alignment horizontal="center" vertical="center"/>
    </xf>
    <xf numFmtId="0" fontId="51" fillId="0" borderId="41" xfId="0" applyFont="1" applyBorder="1">
      <alignment vertical="center"/>
    </xf>
    <xf numFmtId="0" fontId="51" fillId="0" borderId="13" xfId="4" applyNumberFormat="1" applyFont="1" applyBorder="1" applyAlignment="1">
      <alignment horizontal="center" vertical="center" wrapText="1"/>
    </xf>
    <xf numFmtId="0" fontId="51" fillId="0" borderId="47" xfId="4" applyNumberFormat="1" applyFont="1" applyBorder="1" applyAlignment="1">
      <alignment horizontal="center" vertical="center" wrapText="1"/>
    </xf>
    <xf numFmtId="0" fontId="51" fillId="0" borderId="34" xfId="4" applyNumberFormat="1" applyFont="1" applyBorder="1" applyAlignment="1">
      <alignment horizontal="center" vertical="center" wrapText="1"/>
    </xf>
    <xf numFmtId="0" fontId="51" fillId="0" borderId="45" xfId="4" applyNumberFormat="1" applyFont="1" applyBorder="1" applyAlignment="1">
      <alignment horizontal="center" vertical="center" wrapText="1"/>
    </xf>
    <xf numFmtId="38" fontId="51" fillId="0" borderId="1" xfId="3" applyFont="1" applyBorder="1" applyAlignment="1">
      <alignment horizontal="center" vertical="center"/>
    </xf>
    <xf numFmtId="38" fontId="51" fillId="0" borderId="35" xfId="3" applyFont="1" applyBorder="1" applyAlignment="1">
      <alignment horizontal="center" vertical="center"/>
    </xf>
    <xf numFmtId="38" fontId="51" fillId="2" borderId="1" xfId="3" applyFont="1" applyFill="1" applyBorder="1" applyAlignment="1">
      <alignment horizontal="center" vertical="center"/>
    </xf>
    <xf numFmtId="38" fontId="51" fillId="2" borderId="34" xfId="3" applyFont="1" applyFill="1" applyBorder="1" applyAlignment="1">
      <alignment horizontal="center" vertical="center"/>
    </xf>
    <xf numFmtId="38" fontId="51" fillId="0" borderId="58" xfId="3" applyFont="1" applyBorder="1" applyAlignment="1">
      <alignment horizontal="center" vertical="center"/>
    </xf>
    <xf numFmtId="0" fontId="51" fillId="0" borderId="49" xfId="0" applyFont="1" applyBorder="1" applyAlignment="1">
      <alignment horizontal="center" vertical="center"/>
    </xf>
    <xf numFmtId="192" fontId="51" fillId="0" borderId="29" xfId="0" applyNumberFormat="1" applyFont="1" applyBorder="1" applyAlignment="1">
      <alignment horizontal="center" vertical="center"/>
    </xf>
    <xf numFmtId="192" fontId="51" fillId="0" borderId="63" xfId="0" applyNumberFormat="1" applyFont="1" applyBorder="1" applyAlignment="1">
      <alignment horizontal="center" vertical="center"/>
    </xf>
    <xf numFmtId="192" fontId="51" fillId="0" borderId="34" xfId="0" applyNumberFormat="1" applyFont="1" applyBorder="1" applyAlignment="1">
      <alignment horizontal="center" vertical="center"/>
    </xf>
    <xf numFmtId="192" fontId="51" fillId="0" borderId="51" xfId="0" applyNumberFormat="1" applyFont="1" applyBorder="1" applyAlignment="1">
      <alignment horizontal="center" vertical="center"/>
    </xf>
    <xf numFmtId="0" fontId="51" fillId="0" borderId="44" xfId="0" applyFont="1" applyBorder="1" applyAlignment="1">
      <alignment horizontal="center" vertical="center"/>
    </xf>
    <xf numFmtId="192" fontId="51" fillId="0" borderId="3" xfId="3" applyNumberFormat="1" applyFont="1" applyBorder="1" applyAlignment="1">
      <alignment horizontal="center" vertical="center"/>
    </xf>
    <xf numFmtId="192" fontId="51" fillId="0" borderId="50" xfId="3" applyNumberFormat="1" applyFont="1" applyBorder="1" applyAlignment="1">
      <alignment horizontal="center" vertical="center"/>
    </xf>
    <xf numFmtId="192" fontId="51" fillId="2" borderId="3" xfId="3" applyNumberFormat="1" applyFont="1" applyFill="1" applyBorder="1" applyAlignment="1">
      <alignment horizontal="center" vertical="center"/>
    </xf>
    <xf numFmtId="192" fontId="51" fillId="2" borderId="34" xfId="3" applyNumberFormat="1" applyFont="1" applyFill="1" applyBorder="1" applyAlignment="1">
      <alignment horizontal="center" vertical="center"/>
    </xf>
    <xf numFmtId="192" fontId="51" fillId="0" borderId="36" xfId="3" applyNumberFormat="1" applyFont="1" applyBorder="1" applyAlignment="1">
      <alignment horizontal="center" vertical="center"/>
    </xf>
    <xf numFmtId="179" fontId="46" fillId="0" borderId="20" xfId="4" applyNumberFormat="1" applyFont="1" applyFill="1" applyBorder="1" applyAlignment="1" applyProtection="1">
      <alignment horizontal="left" vertical="center" wrapText="1"/>
      <protection locked="0"/>
    </xf>
    <xf numFmtId="179" fontId="46" fillId="0" borderId="12" xfId="4" applyNumberFormat="1" applyFont="1" applyFill="1" applyBorder="1" applyAlignment="1" applyProtection="1">
      <alignment horizontal="left" vertical="center" wrapText="1"/>
      <protection locked="0"/>
    </xf>
    <xf numFmtId="0" fontId="28" fillId="0" borderId="13" xfId="4" applyFont="1" applyBorder="1" applyAlignment="1">
      <alignment horizontal="right" vertical="center"/>
    </xf>
    <xf numFmtId="0" fontId="28" fillId="0" borderId="14" xfId="4" applyFont="1" applyBorder="1" applyAlignment="1">
      <alignment vertical="center"/>
    </xf>
    <xf numFmtId="0" fontId="35" fillId="0" borderId="60" xfId="4" applyFont="1" applyFill="1" applyBorder="1" applyAlignment="1">
      <alignment horizontal="center" vertical="center"/>
    </xf>
    <xf numFmtId="0" fontId="35" fillId="0" borderId="2" xfId="4" applyFont="1" applyBorder="1" applyAlignment="1">
      <alignment horizontal="center" vertical="center"/>
    </xf>
    <xf numFmtId="0" fontId="35" fillId="0" borderId="65" xfId="4" applyFont="1" applyBorder="1" applyAlignment="1">
      <alignment horizontal="center" vertical="center"/>
    </xf>
    <xf numFmtId="177" fontId="13" fillId="0" borderId="32" xfId="4" applyNumberFormat="1" applyFont="1" applyFill="1" applyBorder="1" applyAlignment="1">
      <alignment horizontal="right" vertical="center"/>
    </xf>
    <xf numFmtId="177" fontId="13" fillId="0" borderId="11" xfId="4" applyNumberFormat="1" applyFont="1" applyBorder="1" applyAlignment="1">
      <alignment horizontal="right" vertical="center"/>
    </xf>
    <xf numFmtId="177" fontId="13" fillId="0" borderId="66" xfId="4" applyNumberFormat="1" applyFont="1" applyBorder="1" applyAlignment="1">
      <alignment horizontal="right" vertical="center"/>
    </xf>
    <xf numFmtId="177" fontId="13" fillId="0" borderId="13" xfId="4" applyNumberFormat="1" applyFont="1" applyBorder="1" applyAlignment="1">
      <alignment horizontal="right" vertical="center"/>
    </xf>
    <xf numFmtId="0" fontId="28" fillId="0" borderId="10" xfId="4" applyFont="1" applyBorder="1" applyAlignment="1">
      <alignment horizontal="center" vertical="center"/>
    </xf>
    <xf numFmtId="177" fontId="13" fillId="0" borderId="67" xfId="4" applyNumberFormat="1" applyFont="1" applyFill="1" applyBorder="1" applyAlignment="1">
      <alignment horizontal="right" vertical="center"/>
    </xf>
    <xf numFmtId="177" fontId="13" fillId="0" borderId="8" xfId="4" applyNumberFormat="1" applyFont="1" applyBorder="1" applyAlignment="1">
      <alignment horizontal="right" vertical="center"/>
    </xf>
    <xf numFmtId="177" fontId="13" fillId="0" borderId="9" xfId="4" applyNumberFormat="1" applyFont="1" applyBorder="1" applyAlignment="1">
      <alignment horizontal="right" vertical="center"/>
    </xf>
    <xf numFmtId="177" fontId="13" fillId="0" borderId="10" xfId="4" applyNumberFormat="1" applyFont="1" applyBorder="1" applyAlignment="1">
      <alignment horizontal="right" vertical="center"/>
    </xf>
    <xf numFmtId="187" fontId="28" fillId="0" borderId="10" xfId="4" applyNumberFormat="1" applyFont="1" applyBorder="1" applyAlignment="1" applyProtection="1">
      <alignment horizontal="center" vertical="center"/>
      <protection locked="0"/>
    </xf>
    <xf numFmtId="187" fontId="28" fillId="0" borderId="10" xfId="4" applyNumberFormat="1" applyFont="1" applyBorder="1" applyAlignment="1">
      <alignment horizontal="center" vertical="center"/>
    </xf>
    <xf numFmtId="187" fontId="28" fillId="0" borderId="34" xfId="4" applyNumberFormat="1" applyFont="1" applyBorder="1" applyAlignment="1">
      <alignment horizontal="center" vertical="center"/>
    </xf>
    <xf numFmtId="177" fontId="13" fillId="0" borderId="33" xfId="4" applyNumberFormat="1" applyFont="1" applyFill="1" applyBorder="1" applyAlignment="1">
      <alignment horizontal="right" vertical="center"/>
    </xf>
    <xf numFmtId="177" fontId="13" fillId="0" borderId="12" xfId="4" applyNumberFormat="1" applyFont="1" applyBorder="1" applyAlignment="1">
      <alignment horizontal="right" vertical="center"/>
    </xf>
    <xf numFmtId="177" fontId="13" fillId="0" borderId="17" xfId="4" applyNumberFormat="1" applyFont="1" applyBorder="1" applyAlignment="1">
      <alignment horizontal="right" vertical="center"/>
    </xf>
    <xf numFmtId="177" fontId="13" fillId="0" borderId="34" xfId="4" applyNumberFormat="1" applyFont="1" applyBorder="1" applyAlignment="1">
      <alignment horizontal="right" vertical="center"/>
    </xf>
    <xf numFmtId="177" fontId="13" fillId="0" borderId="87" xfId="4" applyNumberFormat="1" applyFont="1" applyFill="1" applyBorder="1" applyAlignment="1">
      <alignment horizontal="right" vertical="center"/>
    </xf>
    <xf numFmtId="177" fontId="13" fillId="0" borderId="70" xfId="4" applyNumberFormat="1" applyFont="1" applyBorder="1" applyAlignment="1">
      <alignment horizontal="right" vertical="center"/>
    </xf>
    <xf numFmtId="177" fontId="13" fillId="0" borderId="71" xfId="4" applyNumberFormat="1" applyFont="1" applyBorder="1" applyAlignment="1">
      <alignment horizontal="right" vertical="center"/>
    </xf>
    <xf numFmtId="177" fontId="13" fillId="0" borderId="76" xfId="4" applyNumberFormat="1" applyFont="1" applyBorder="1" applyAlignment="1">
      <alignment horizontal="right" vertical="center"/>
    </xf>
    <xf numFmtId="0" fontId="28" fillId="0" borderId="14" xfId="4" applyFont="1" applyBorder="1" applyAlignment="1">
      <alignment horizontal="center" vertical="center"/>
    </xf>
    <xf numFmtId="177" fontId="13" fillId="0" borderId="14" xfId="4" applyNumberFormat="1" applyFont="1" applyBorder="1" applyAlignment="1">
      <alignment horizontal="right" vertical="center"/>
    </xf>
    <xf numFmtId="187" fontId="35" fillId="0" borderId="13" xfId="4" applyNumberFormat="1" applyFont="1" applyBorder="1" applyAlignment="1">
      <alignment horizontal="right" vertical="top"/>
    </xf>
    <xf numFmtId="187" fontId="35" fillId="0" borderId="14" xfId="4" applyNumberFormat="1" applyFont="1" applyBorder="1" applyAlignment="1">
      <alignment horizontal="left" vertical="top"/>
    </xf>
    <xf numFmtId="0" fontId="35" fillId="0" borderId="15" xfId="4" applyFont="1" applyBorder="1" applyAlignment="1">
      <alignment horizontal="center" vertical="center"/>
    </xf>
    <xf numFmtId="49" fontId="35" fillId="0" borderId="16" xfId="3" applyNumberFormat="1" applyFont="1" applyBorder="1" applyAlignment="1" applyProtection="1">
      <alignment horizontal="center" vertical="center" shrinkToFit="1"/>
      <protection locked="0"/>
    </xf>
    <xf numFmtId="187" fontId="35" fillId="0" borderId="61" xfId="4" applyNumberFormat="1" applyFont="1" applyBorder="1" applyAlignment="1">
      <alignment horizontal="center" vertical="center"/>
    </xf>
    <xf numFmtId="187" fontId="35" fillId="0" borderId="41" xfId="3" applyNumberFormat="1" applyFont="1" applyFill="1" applyBorder="1" applyAlignment="1" applyProtection="1">
      <alignment horizontal="right" vertical="center"/>
      <protection locked="0"/>
    </xf>
    <xf numFmtId="176" fontId="35" fillId="0" borderId="21" xfId="3" applyNumberFormat="1" applyFont="1" applyFill="1" applyBorder="1" applyAlignment="1" applyProtection="1">
      <alignment horizontal="right" vertical="center"/>
    </xf>
    <xf numFmtId="187" fontId="35" fillId="0" borderId="41" xfId="3" applyNumberFormat="1" applyFont="1" applyBorder="1" applyAlignment="1" applyProtection="1">
      <alignment horizontal="right" vertical="center"/>
      <protection locked="0"/>
    </xf>
    <xf numFmtId="176" fontId="35" fillId="0" borderId="21" xfId="3" applyNumberFormat="1" applyFont="1" applyBorder="1" applyAlignment="1" applyProtection="1">
      <alignment horizontal="right" vertical="center"/>
    </xf>
    <xf numFmtId="187" fontId="35" fillId="0" borderId="57" xfId="4" applyNumberFormat="1" applyFont="1" applyBorder="1" applyAlignment="1">
      <alignment horizontal="center" vertical="center"/>
    </xf>
    <xf numFmtId="187" fontId="35" fillId="0" borderId="43" xfId="3" applyNumberFormat="1" applyFont="1" applyFill="1" applyBorder="1" applyAlignment="1" applyProtection="1">
      <alignment horizontal="right" vertical="center"/>
      <protection locked="0"/>
    </xf>
    <xf numFmtId="176" fontId="35" fillId="0" borderId="73" xfId="3" applyNumberFormat="1" applyFont="1" applyFill="1" applyBorder="1" applyAlignment="1" applyProtection="1">
      <alignment horizontal="right" vertical="center"/>
    </xf>
    <xf numFmtId="187" fontId="35" fillId="0" borderId="43" xfId="3" applyNumberFormat="1" applyFont="1" applyBorder="1" applyAlignment="1" applyProtection="1">
      <alignment horizontal="right" vertical="center"/>
      <protection locked="0"/>
    </xf>
    <xf numFmtId="176" fontId="35" fillId="0" borderId="73" xfId="3" applyNumberFormat="1" applyFont="1" applyBorder="1" applyAlignment="1" applyProtection="1">
      <alignment horizontal="right" vertical="center"/>
    </xf>
    <xf numFmtId="187" fontId="35" fillId="0" borderId="42" xfId="4" applyNumberFormat="1" applyFont="1" applyBorder="1" applyAlignment="1">
      <alignment horizontal="center" vertical="center"/>
    </xf>
    <xf numFmtId="187" fontId="35" fillId="0" borderId="31" xfId="3" applyNumberFormat="1" applyFont="1" applyFill="1" applyBorder="1" applyAlignment="1" applyProtection="1">
      <alignment horizontal="right" vertical="center"/>
      <protection locked="0"/>
    </xf>
    <xf numFmtId="176" fontId="35" fillId="0" borderId="38" xfId="3" applyNumberFormat="1" applyFont="1" applyFill="1" applyBorder="1" applyAlignment="1" applyProtection="1">
      <alignment horizontal="right" vertical="center"/>
    </xf>
    <xf numFmtId="187" fontId="35" fillId="0" borderId="31" xfId="3" applyNumberFormat="1" applyFont="1" applyBorder="1" applyAlignment="1" applyProtection="1">
      <alignment horizontal="right" vertical="center"/>
      <protection locked="0"/>
    </xf>
    <xf numFmtId="176" fontId="35" fillId="0" borderId="38" xfId="3" applyNumberFormat="1" applyFont="1" applyBorder="1" applyAlignment="1" applyProtection="1">
      <alignment horizontal="right" vertical="center"/>
    </xf>
    <xf numFmtId="187" fontId="35" fillId="0" borderId="78" xfId="4" applyNumberFormat="1" applyFont="1" applyBorder="1" applyAlignment="1">
      <alignment horizontal="center" vertical="center"/>
    </xf>
    <xf numFmtId="187" fontId="35" fillId="0" borderId="44" xfId="3" applyNumberFormat="1" applyFont="1" applyFill="1" applyBorder="1" applyAlignment="1" applyProtection="1">
      <alignment horizontal="right" vertical="center"/>
      <protection locked="0"/>
    </xf>
    <xf numFmtId="176" fontId="35" fillId="0" borderId="79" xfId="3" applyNumberFormat="1" applyFont="1" applyFill="1" applyBorder="1" applyAlignment="1" applyProtection="1">
      <alignment horizontal="right" vertical="center"/>
    </xf>
    <xf numFmtId="187" fontId="35" fillId="0" borderId="44" xfId="3" applyNumberFormat="1" applyFont="1" applyBorder="1" applyAlignment="1" applyProtection="1">
      <alignment horizontal="right" vertical="center"/>
      <protection locked="0"/>
    </xf>
    <xf numFmtId="176" fontId="35" fillId="0" borderId="79" xfId="3" applyNumberFormat="1" applyFont="1" applyBorder="1" applyAlignment="1" applyProtection="1">
      <alignment horizontal="right" vertical="center"/>
    </xf>
    <xf numFmtId="38" fontId="24" fillId="2" borderId="11" xfId="2" applyNumberFormat="1" applyFont="1" applyFill="1" applyBorder="1" applyAlignment="1" applyProtection="1">
      <alignment horizontal="center" vertical="center" wrapText="1"/>
      <protection locked="0"/>
    </xf>
    <xf numFmtId="182" fontId="24" fillId="2" borderId="25" xfId="3" applyNumberFormat="1" applyFont="1" applyFill="1" applyBorder="1" applyAlignment="1" applyProtection="1">
      <alignment horizontal="center" vertical="center" wrapText="1"/>
      <protection locked="0"/>
    </xf>
    <xf numFmtId="0" fontId="46" fillId="2" borderId="20" xfId="4" applyFont="1" applyFill="1" applyBorder="1" applyAlignment="1">
      <alignment vertical="center" wrapText="1"/>
    </xf>
    <xf numFmtId="179" fontId="46" fillId="2" borderId="17" xfId="4" applyNumberFormat="1" applyFont="1" applyFill="1" applyBorder="1" applyAlignment="1" applyProtection="1">
      <alignment horizontal="left" vertical="center" wrapText="1"/>
      <protection locked="0"/>
    </xf>
    <xf numFmtId="0" fontId="46" fillId="2" borderId="23" xfId="4" applyFont="1" applyFill="1" applyBorder="1" applyAlignment="1">
      <alignment vertical="center" wrapText="1"/>
    </xf>
    <xf numFmtId="180" fontId="46" fillId="2" borderId="5" xfId="4" applyNumberFormat="1" applyFont="1" applyFill="1" applyBorder="1" applyAlignment="1" applyProtection="1">
      <alignment horizontal="right" vertical="center" wrapText="1"/>
      <protection locked="0"/>
    </xf>
    <xf numFmtId="180" fontId="46" fillId="2" borderId="6" xfId="4" applyNumberFormat="1" applyFont="1" applyFill="1" applyBorder="1" applyAlignment="1" applyProtection="1">
      <alignment horizontal="right" vertical="center" wrapText="1"/>
      <protection locked="0"/>
    </xf>
    <xf numFmtId="180" fontId="46" fillId="2" borderId="24" xfId="4" applyNumberFormat="1" applyFont="1" applyFill="1" applyBorder="1" applyAlignment="1" applyProtection="1">
      <alignment horizontal="right" vertical="center" wrapText="1"/>
      <protection locked="0"/>
    </xf>
    <xf numFmtId="179" fontId="46" fillId="0" borderId="22" xfId="4" applyNumberFormat="1" applyFont="1" applyFill="1" applyBorder="1" applyAlignment="1" applyProtection="1">
      <alignment vertical="center" wrapText="1"/>
      <protection locked="0"/>
    </xf>
    <xf numFmtId="0" fontId="46" fillId="0" borderId="20" xfId="4" applyNumberFormat="1" applyFont="1" applyFill="1" applyBorder="1" applyAlignment="1" applyProtection="1">
      <alignment horizontal="left" vertical="center" wrapText="1"/>
      <protection locked="0"/>
    </xf>
    <xf numFmtId="0" fontId="46" fillId="2" borderId="20" xfId="4" applyNumberFormat="1" applyFont="1" applyFill="1" applyBorder="1" applyAlignment="1" applyProtection="1">
      <alignment horizontal="left" vertical="center" wrapText="1"/>
      <protection locked="0"/>
    </xf>
    <xf numFmtId="179" fontId="46" fillId="2" borderId="23" xfId="4" applyNumberFormat="1" applyFont="1" applyFill="1" applyBorder="1" applyAlignment="1" applyProtection="1">
      <alignment horizontal="left" vertical="center" wrapText="1"/>
      <protection locked="0"/>
    </xf>
    <xf numFmtId="180" fontId="46" fillId="0" borderId="12" xfId="4" applyNumberFormat="1" applyFont="1" applyFill="1" applyBorder="1" applyAlignment="1" applyProtection="1">
      <alignment horizontal="right" vertical="center" wrapText="1"/>
      <protection locked="0"/>
    </xf>
    <xf numFmtId="179" fontId="46" fillId="0" borderId="62" xfId="4" applyNumberFormat="1" applyFont="1" applyFill="1" applyBorder="1" applyAlignment="1" applyProtection="1">
      <alignment vertical="center" wrapText="1"/>
      <protection locked="0"/>
    </xf>
    <xf numFmtId="183" fontId="46" fillId="0" borderId="5" xfId="4" applyNumberFormat="1" applyFont="1" applyFill="1" applyBorder="1" applyAlignment="1">
      <alignment vertical="center" wrapText="1"/>
    </xf>
    <xf numFmtId="179" fontId="46" fillId="2" borderId="5" xfId="4" applyNumberFormat="1" applyFont="1" applyFill="1" applyBorder="1" applyAlignment="1" applyProtection="1">
      <alignment vertical="center" wrapText="1"/>
      <protection locked="0"/>
    </xf>
    <xf numFmtId="0" fontId="46" fillId="0" borderId="33" xfId="4" applyFont="1" applyFill="1" applyBorder="1" applyAlignment="1">
      <alignment vertical="center" wrapText="1"/>
    </xf>
    <xf numFmtId="0" fontId="46" fillId="2" borderId="38" xfId="4" applyFont="1" applyFill="1" applyBorder="1" applyAlignment="1">
      <alignment vertical="center" wrapText="1"/>
    </xf>
    <xf numFmtId="180" fontId="46" fillId="2" borderId="25" xfId="4" applyNumberFormat="1" applyFont="1" applyFill="1" applyBorder="1" applyAlignment="1" applyProtection="1">
      <alignment horizontal="right" vertical="center" wrapText="1"/>
      <protection locked="0"/>
    </xf>
    <xf numFmtId="180" fontId="46" fillId="2" borderId="16" xfId="4" applyNumberFormat="1" applyFont="1" applyFill="1" applyBorder="1" applyAlignment="1" applyProtection="1">
      <alignment horizontal="right" vertical="center" wrapText="1"/>
      <protection locked="0"/>
    </xf>
    <xf numFmtId="0" fontId="28" fillId="0" borderId="44" xfId="4" applyFont="1" applyBorder="1" applyAlignment="1">
      <alignment horizontal="center" vertical="center" wrapText="1"/>
    </xf>
    <xf numFmtId="192" fontId="28" fillId="0" borderId="79" xfId="4" applyNumberFormat="1" applyFont="1" applyBorder="1" applyAlignment="1">
      <alignment horizontal="center" vertical="center" wrapText="1"/>
    </xf>
    <xf numFmtId="185" fontId="29" fillId="0" borderId="31" xfId="4" applyNumberFormat="1" applyFont="1" applyBorder="1" applyAlignment="1">
      <alignment vertical="center"/>
    </xf>
    <xf numFmtId="191" fontId="29" fillId="2" borderId="0" xfId="4" applyNumberFormat="1" applyFont="1" applyFill="1" applyBorder="1" applyAlignment="1">
      <alignment vertical="center"/>
    </xf>
    <xf numFmtId="191" fontId="29" fillId="2" borderId="47" xfId="4" applyNumberFormat="1" applyFont="1" applyFill="1" applyBorder="1" applyAlignment="1">
      <alignment vertical="center"/>
    </xf>
    <xf numFmtId="185" fontId="29" fillId="0" borderId="48" xfId="4" applyNumberFormat="1" applyFont="1" applyBorder="1" applyAlignment="1">
      <alignment vertical="center"/>
    </xf>
    <xf numFmtId="191" fontId="29" fillId="2" borderId="26" xfId="4" applyNumberFormat="1" applyFont="1" applyFill="1" applyBorder="1" applyAlignment="1">
      <alignment vertical="center"/>
    </xf>
    <xf numFmtId="185" fontId="29" fillId="0" borderId="49" xfId="4" applyNumberFormat="1" applyFont="1" applyBorder="1" applyAlignment="1">
      <alignment vertical="center"/>
    </xf>
    <xf numFmtId="191" fontId="29" fillId="2" borderId="63" xfId="4" applyNumberFormat="1" applyFont="1" applyFill="1" applyBorder="1" applyAlignment="1">
      <alignment vertical="center"/>
    </xf>
    <xf numFmtId="191" fontId="29" fillId="2" borderId="0" xfId="4" applyNumberFormat="1" applyFont="1" applyFill="1" applyBorder="1" applyAlignment="1">
      <alignment horizontal="center" vertical="center"/>
    </xf>
    <xf numFmtId="185" fontId="29" fillId="0" borderId="15" xfId="4" applyNumberFormat="1" applyFont="1" applyBorder="1" applyAlignment="1">
      <alignment vertical="center"/>
    </xf>
    <xf numFmtId="191" fontId="29" fillId="2" borderId="27" xfId="4" applyNumberFormat="1" applyFont="1" applyFill="1" applyBorder="1" applyAlignment="1">
      <alignment vertical="center"/>
    </xf>
    <xf numFmtId="191" fontId="29" fillId="2" borderId="77" xfId="4" applyNumberFormat="1" applyFont="1" applyFill="1" applyBorder="1" applyAlignment="1">
      <alignment vertical="center"/>
    </xf>
    <xf numFmtId="0" fontId="0" fillId="0" borderId="47" xfId="0" applyBorder="1">
      <alignment vertical="center"/>
    </xf>
    <xf numFmtId="0" fontId="61" fillId="3" borderId="1" xfId="4" applyFont="1" applyFill="1" applyBorder="1" applyAlignment="1">
      <alignment horizontal="center" vertical="center"/>
    </xf>
    <xf numFmtId="0" fontId="61" fillId="3" borderId="1" xfId="4" applyFont="1" applyFill="1" applyBorder="1" applyAlignment="1">
      <alignment horizontal="center" vertical="center" wrapText="1" shrinkToFit="1"/>
    </xf>
    <xf numFmtId="0" fontId="61" fillId="0" borderId="1" xfId="0" applyFont="1" applyFill="1" applyBorder="1" applyAlignment="1">
      <alignment horizontal="center" vertical="center" wrapText="1"/>
    </xf>
    <xf numFmtId="0" fontId="61" fillId="3" borderId="58" xfId="4" applyFont="1" applyFill="1" applyBorder="1" applyAlignment="1">
      <alignment horizontal="center" vertical="center"/>
    </xf>
    <xf numFmtId="0" fontId="61" fillId="3" borderId="3" xfId="4" applyFont="1" applyFill="1" applyBorder="1" applyAlignment="1">
      <alignment horizontal="center" vertical="center"/>
    </xf>
    <xf numFmtId="178" fontId="61" fillId="3" borderId="3" xfId="4" applyNumberFormat="1" applyFont="1" applyFill="1" applyBorder="1" applyAlignment="1">
      <alignment horizontal="center" vertical="center"/>
    </xf>
    <xf numFmtId="176" fontId="61" fillId="0" borderId="3" xfId="0" applyNumberFormat="1" applyFont="1" applyFill="1" applyBorder="1">
      <alignment vertical="center"/>
    </xf>
    <xf numFmtId="0" fontId="62" fillId="3" borderId="36" xfId="4" applyFont="1" applyFill="1" applyBorder="1" applyAlignment="1">
      <alignment horizontal="center" vertical="center"/>
    </xf>
    <xf numFmtId="0" fontId="61" fillId="0" borderId="1" xfId="5" applyFont="1" applyFill="1" applyBorder="1" applyAlignment="1">
      <alignment horizontal="left" vertical="center" wrapText="1"/>
    </xf>
    <xf numFmtId="184" fontId="61" fillId="0" borderId="56" xfId="3" applyNumberFormat="1" applyFont="1" applyFill="1" applyBorder="1" applyAlignment="1">
      <alignment vertical="center"/>
    </xf>
    <xf numFmtId="176" fontId="61" fillId="0" borderId="29" xfId="0" applyNumberFormat="1" applyFont="1" applyFill="1" applyBorder="1">
      <alignment vertical="center"/>
    </xf>
    <xf numFmtId="0" fontId="61" fillId="0" borderId="45" xfId="6" applyFont="1" applyFill="1" applyBorder="1" applyAlignment="1">
      <alignment vertical="center" wrapText="1"/>
    </xf>
    <xf numFmtId="0" fontId="61" fillId="0" borderId="7" xfId="5" applyFont="1" applyFill="1" applyBorder="1" applyAlignment="1">
      <alignment horizontal="left" vertical="center" wrapText="1"/>
    </xf>
    <xf numFmtId="184" fontId="61" fillId="0" borderId="57" xfId="3" applyNumberFormat="1" applyFont="1" applyFill="1" applyBorder="1" applyAlignment="1">
      <alignment vertical="center"/>
    </xf>
    <xf numFmtId="0" fontId="61" fillId="0" borderId="10" xfId="6" applyFont="1" applyFill="1" applyBorder="1" applyAlignment="1">
      <alignment vertical="center" wrapText="1"/>
    </xf>
    <xf numFmtId="0" fontId="61" fillId="0" borderId="10" xfId="5" applyFont="1" applyFill="1" applyBorder="1" applyAlignment="1">
      <alignment horizontal="left" vertical="center" wrapText="1"/>
    </xf>
    <xf numFmtId="0" fontId="61" fillId="0" borderId="46" xfId="5" applyFont="1" applyBorder="1" applyAlignment="1">
      <alignment vertical="center" wrapText="1" shrinkToFit="1"/>
    </xf>
    <xf numFmtId="0" fontId="61" fillId="0" borderId="46" xfId="5" applyFont="1" applyBorder="1" applyAlignment="1">
      <alignment vertical="center" wrapText="1"/>
    </xf>
    <xf numFmtId="184" fontId="61" fillId="0" borderId="57" xfId="3" applyNumberFormat="1" applyFont="1" applyBorder="1" applyAlignment="1">
      <alignment vertical="center"/>
    </xf>
    <xf numFmtId="0" fontId="61" fillId="0" borderId="46" xfId="4" applyFont="1" applyFill="1" applyBorder="1" applyAlignment="1">
      <alignment vertical="center" wrapText="1"/>
    </xf>
    <xf numFmtId="0" fontId="61" fillId="3" borderId="46" xfId="4" applyFont="1" applyFill="1" applyBorder="1" applyAlignment="1">
      <alignment vertical="center" wrapText="1"/>
    </xf>
    <xf numFmtId="194" fontId="61" fillId="0" borderId="29" xfId="0" applyNumberFormat="1" applyFont="1" applyFill="1" applyBorder="1">
      <alignment vertical="center"/>
    </xf>
    <xf numFmtId="0" fontId="61" fillId="0" borderId="34" xfId="4" applyFont="1" applyBorder="1" applyAlignment="1">
      <alignment vertical="center"/>
    </xf>
    <xf numFmtId="184" fontId="61" fillId="0" borderId="57" xfId="3" applyNumberFormat="1" applyFont="1" applyFill="1" applyBorder="1" applyAlignment="1">
      <alignment horizontal="right" vertical="center"/>
    </xf>
    <xf numFmtId="0" fontId="61" fillId="0" borderId="10" xfId="4" applyFont="1" applyFill="1" applyBorder="1" applyAlignment="1">
      <alignment vertical="center" wrapText="1"/>
    </xf>
    <xf numFmtId="0" fontId="61" fillId="0" borderId="10" xfId="4" applyFont="1" applyBorder="1" applyAlignment="1">
      <alignment vertical="center"/>
    </xf>
    <xf numFmtId="184" fontId="61" fillId="0" borderId="57" xfId="3" applyNumberFormat="1" applyFont="1" applyBorder="1" applyAlignment="1">
      <alignment horizontal="center" vertical="center"/>
    </xf>
    <xf numFmtId="176" fontId="61" fillId="0" borderId="29" xfId="0" applyNumberFormat="1" applyFont="1" applyFill="1" applyBorder="1" applyAlignment="1">
      <alignment horizontal="center" vertical="center"/>
    </xf>
    <xf numFmtId="184" fontId="61" fillId="0" borderId="3" xfId="3" applyNumberFormat="1" applyFont="1" applyBorder="1" applyAlignment="1">
      <alignment vertical="center"/>
    </xf>
    <xf numFmtId="176" fontId="61" fillId="0" borderId="3" xfId="0" applyNumberFormat="1" applyFont="1" applyFill="1" applyBorder="1" applyAlignment="1">
      <alignment horizontal="center" vertical="center"/>
    </xf>
    <xf numFmtId="0" fontId="63" fillId="0" borderId="0" xfId="0" applyFont="1">
      <alignment vertical="center"/>
    </xf>
    <xf numFmtId="186" fontId="35" fillId="5" borderId="40" xfId="2" applyNumberFormat="1" applyFont="1" applyFill="1" applyBorder="1" applyAlignment="1">
      <alignment vertical="center"/>
    </xf>
    <xf numFmtId="186" fontId="35" fillId="5" borderId="46" xfId="2" applyNumberFormat="1" applyFont="1" applyFill="1" applyBorder="1" applyAlignment="1">
      <alignment vertical="center"/>
    </xf>
    <xf numFmtId="186" fontId="35" fillId="5" borderId="76" xfId="2" applyNumberFormat="1" applyFont="1" applyFill="1" applyBorder="1" applyAlignment="1">
      <alignment vertical="center"/>
    </xf>
    <xf numFmtId="186" fontId="35" fillId="5" borderId="72" xfId="2" applyNumberFormat="1" applyFont="1" applyFill="1" applyBorder="1" applyAlignment="1">
      <alignment vertical="center"/>
    </xf>
    <xf numFmtId="186" fontId="35" fillId="5" borderId="30" xfId="2" applyNumberFormat="1" applyFont="1" applyFill="1" applyBorder="1" applyAlignment="1">
      <alignment vertical="center"/>
    </xf>
    <xf numFmtId="177" fontId="13" fillId="5" borderId="37" xfId="4" applyNumberFormat="1" applyFont="1" applyFill="1" applyBorder="1" applyAlignment="1">
      <alignment horizontal="right" vertical="center"/>
    </xf>
    <xf numFmtId="177" fontId="13" fillId="5" borderId="25" xfId="4" applyNumberFormat="1" applyFont="1" applyFill="1" applyBorder="1" applyAlignment="1">
      <alignment horizontal="right" vertical="center"/>
    </xf>
    <xf numFmtId="177" fontId="13" fillId="5" borderId="68" xfId="4" applyNumberFormat="1" applyFont="1" applyFill="1" applyBorder="1" applyAlignment="1">
      <alignment horizontal="right" vertical="center"/>
    </xf>
    <xf numFmtId="187" fontId="35" fillId="5" borderId="74" xfId="4" applyNumberFormat="1" applyFont="1" applyFill="1" applyBorder="1" applyAlignment="1">
      <alignment horizontal="center" vertical="center"/>
    </xf>
    <xf numFmtId="187" fontId="35" fillId="5" borderId="69" xfId="3" applyNumberFormat="1" applyFont="1" applyFill="1" applyBorder="1" applyAlignment="1" applyProtection="1">
      <alignment horizontal="right" vertical="center"/>
    </xf>
    <xf numFmtId="176" fontId="35" fillId="5" borderId="75" xfId="3" applyNumberFormat="1" applyFont="1" applyFill="1" applyBorder="1" applyAlignment="1" applyProtection="1">
      <alignment horizontal="right" vertical="center"/>
    </xf>
    <xf numFmtId="187" fontId="35" fillId="5" borderId="13" xfId="4" applyNumberFormat="1" applyFont="1" applyFill="1" applyBorder="1" applyAlignment="1">
      <alignment vertical="center"/>
    </xf>
    <xf numFmtId="187" fontId="35" fillId="5" borderId="10" xfId="4" applyNumberFormat="1" applyFont="1" applyFill="1" applyBorder="1" applyAlignment="1">
      <alignment vertical="center"/>
    </xf>
    <xf numFmtId="187" fontId="35" fillId="5" borderId="34" xfId="4" applyNumberFormat="1" applyFont="1" applyFill="1" applyBorder="1" applyAlignment="1">
      <alignment vertical="center"/>
    </xf>
    <xf numFmtId="187" fontId="35" fillId="5" borderId="76" xfId="4" applyNumberFormat="1" applyFont="1" applyFill="1" applyBorder="1" applyAlignment="1">
      <alignment vertical="center"/>
    </xf>
    <xf numFmtId="187" fontId="35" fillId="5" borderId="3" xfId="4" applyNumberFormat="1" applyFont="1" applyFill="1" applyBorder="1" applyAlignment="1">
      <alignment vertical="center"/>
    </xf>
    <xf numFmtId="187" fontId="35" fillId="5" borderId="69" xfId="4" applyNumberFormat="1" applyFont="1" applyFill="1" applyBorder="1" applyAlignment="1">
      <alignment horizontal="center" vertical="center"/>
    </xf>
    <xf numFmtId="187" fontId="35" fillId="5" borderId="77" xfId="3" applyNumberFormat="1" applyFont="1" applyFill="1" applyBorder="1" applyAlignment="1" applyProtection="1">
      <alignment horizontal="right" vertical="center"/>
    </xf>
    <xf numFmtId="187" fontId="35" fillId="5" borderId="71" xfId="3" applyNumberFormat="1" applyFont="1" applyFill="1" applyBorder="1" applyAlignment="1" applyProtection="1">
      <alignment horizontal="right" vertical="center"/>
    </xf>
    <xf numFmtId="192" fontId="29" fillId="5" borderId="38" xfId="2" applyNumberFormat="1" applyFont="1" applyFill="1" applyBorder="1" applyAlignment="1">
      <alignment vertical="center"/>
    </xf>
    <xf numFmtId="186" fontId="29" fillId="5" borderId="21" xfId="2" applyNumberFormat="1" applyFont="1" applyFill="1" applyBorder="1" applyAlignment="1">
      <alignment vertical="center"/>
    </xf>
    <xf numFmtId="192" fontId="29" fillId="5" borderId="24" xfId="2" applyNumberFormat="1" applyFont="1" applyFill="1" applyBorder="1" applyAlignment="1">
      <alignment vertical="center"/>
    </xf>
    <xf numFmtId="186" fontId="29" fillId="5" borderId="23" xfId="2" applyNumberFormat="1" applyFont="1" applyFill="1" applyBorder="1" applyAlignment="1">
      <alignment vertical="center"/>
    </xf>
    <xf numFmtId="186" fontId="29" fillId="5" borderId="38" xfId="2" applyNumberFormat="1" applyFont="1" applyFill="1" applyBorder="1" applyAlignment="1">
      <alignment vertical="center"/>
    </xf>
    <xf numFmtId="192" fontId="29" fillId="5" borderId="16" xfId="2" applyNumberFormat="1" applyFont="1" applyFill="1" applyBorder="1" applyAlignment="1">
      <alignment vertical="center"/>
    </xf>
    <xf numFmtId="186" fontId="29" fillId="5" borderId="75" xfId="2" applyNumberFormat="1" applyFont="1" applyFill="1" applyBorder="1" applyAlignment="1">
      <alignment vertical="center"/>
    </xf>
    <xf numFmtId="185" fontId="29" fillId="5" borderId="41" xfId="4" applyNumberFormat="1" applyFont="1" applyFill="1" applyBorder="1" applyAlignment="1">
      <alignment vertical="center"/>
    </xf>
    <xf numFmtId="185" fontId="29" fillId="5" borderId="69" xfId="4" applyNumberFormat="1" applyFont="1" applyFill="1" applyBorder="1" applyAlignment="1">
      <alignment vertical="center"/>
    </xf>
    <xf numFmtId="186" fontId="29" fillId="5" borderId="13" xfId="2" applyNumberFormat="1" applyFont="1" applyFill="1" applyBorder="1" applyAlignment="1">
      <alignment vertical="center"/>
    </xf>
    <xf numFmtId="186" fontId="29" fillId="5" borderId="7" xfId="2" applyNumberFormat="1" applyFont="1" applyFill="1" applyBorder="1" applyAlignment="1">
      <alignment vertical="center"/>
    </xf>
    <xf numFmtId="186" fontId="29" fillId="5" borderId="29" xfId="2" applyNumberFormat="1" applyFont="1" applyFill="1" applyBorder="1" applyAlignment="1">
      <alignment vertical="center"/>
    </xf>
    <xf numFmtId="186" fontId="29" fillId="5" borderId="34" xfId="2" applyNumberFormat="1" applyFont="1" applyFill="1" applyBorder="1" applyAlignment="1">
      <alignment vertical="center"/>
    </xf>
    <xf numFmtId="186" fontId="29" fillId="5" borderId="14" xfId="2" applyNumberFormat="1" applyFont="1" applyFill="1" applyBorder="1" applyAlignment="1">
      <alignment vertical="center"/>
    </xf>
    <xf numFmtId="186" fontId="29" fillId="5" borderId="76" xfId="2" applyNumberFormat="1" applyFont="1" applyFill="1" applyBorder="1" applyAlignment="1">
      <alignment vertical="center"/>
    </xf>
    <xf numFmtId="0" fontId="57" fillId="0" borderId="0" xfId="4" applyFont="1" applyAlignment="1">
      <alignment horizontal="right"/>
    </xf>
    <xf numFmtId="0" fontId="65" fillId="0" borderId="0" xfId="0" applyFont="1">
      <alignment vertical="center"/>
    </xf>
    <xf numFmtId="0" fontId="66" fillId="0" borderId="0" xfId="0" applyFont="1">
      <alignment vertical="center"/>
    </xf>
    <xf numFmtId="0" fontId="0" fillId="0" borderId="0" xfId="0" applyAlignment="1">
      <alignment horizontal="left" vertical="center"/>
    </xf>
    <xf numFmtId="0" fontId="6" fillId="0" borderId="0" xfId="0" applyFont="1">
      <alignment vertical="center"/>
    </xf>
    <xf numFmtId="0" fontId="67" fillId="0" borderId="0" xfId="0" applyFont="1">
      <alignment vertical="center"/>
    </xf>
    <xf numFmtId="0" fontId="64" fillId="0" borderId="0" xfId="0" applyFont="1" applyAlignment="1">
      <alignment vertical="center"/>
    </xf>
    <xf numFmtId="0" fontId="63" fillId="0" borderId="0" xfId="0" applyFont="1" applyAlignment="1">
      <alignment vertical="center"/>
    </xf>
    <xf numFmtId="0" fontId="68" fillId="0" borderId="0" xfId="0" applyFont="1" applyAlignment="1">
      <alignment vertical="center"/>
    </xf>
    <xf numFmtId="0" fontId="35" fillId="0" borderId="35" xfId="4" applyFont="1" applyBorder="1" applyAlignment="1">
      <alignment horizontal="center" vertical="center"/>
    </xf>
    <xf numFmtId="0" fontId="35" fillId="0" borderId="1" xfId="4" applyFont="1" applyBorder="1" applyAlignment="1">
      <alignment horizontal="center" vertical="center" wrapText="1"/>
    </xf>
    <xf numFmtId="0" fontId="35" fillId="0" borderId="3" xfId="4" applyFont="1" applyBorder="1" applyAlignment="1">
      <alignment horizontal="center" vertical="center" wrapText="1"/>
    </xf>
    <xf numFmtId="0" fontId="35" fillId="0" borderId="45" xfId="4" applyFont="1" applyBorder="1" applyAlignment="1">
      <alignment horizontal="center" vertical="center" wrapText="1"/>
    </xf>
    <xf numFmtId="0" fontId="35" fillId="0" borderId="30" xfId="4" applyFont="1" applyBorder="1" applyAlignment="1">
      <alignment horizontal="center" vertical="center" wrapText="1"/>
    </xf>
    <xf numFmtId="187" fontId="35" fillId="0" borderId="69" xfId="3" applyNumberFormat="1" applyFont="1" applyBorder="1" applyAlignment="1">
      <alignment horizontal="center" vertical="center" wrapText="1"/>
    </xf>
    <xf numFmtId="187" fontId="35" fillId="0" borderId="72" xfId="3" applyNumberFormat="1" applyFont="1" applyBorder="1" applyAlignment="1">
      <alignment horizontal="center" vertical="center" wrapText="1"/>
    </xf>
    <xf numFmtId="187" fontId="35" fillId="0" borderId="13" xfId="4" applyNumberFormat="1" applyFont="1" applyBorder="1" applyAlignment="1">
      <alignment horizontal="center" vertical="center" wrapText="1"/>
    </xf>
    <xf numFmtId="0" fontId="35" fillId="0" borderId="14" xfId="4" applyFont="1" applyBorder="1" applyAlignment="1"/>
    <xf numFmtId="0" fontId="13" fillId="3" borderId="13" xfId="4" applyNumberFormat="1" applyFont="1" applyFill="1" applyBorder="1" applyAlignment="1">
      <alignment horizontal="center" vertical="center" textRotation="255"/>
    </xf>
    <xf numFmtId="0" fontId="13" fillId="3" borderId="14" xfId="4" applyNumberFormat="1" applyFont="1" applyFill="1" applyBorder="1" applyAlignment="1">
      <alignment horizontal="center" vertical="center" textRotation="255"/>
    </xf>
    <xf numFmtId="0" fontId="35" fillId="0" borderId="29" xfId="4" applyFont="1" applyBorder="1" applyAlignment="1">
      <alignment horizontal="center" vertical="center"/>
    </xf>
    <xf numFmtId="0" fontId="35" fillId="0" borderId="7" xfId="4" applyFont="1" applyBorder="1" applyAlignment="1">
      <alignment horizontal="center" vertical="center"/>
    </xf>
    <xf numFmtId="0" fontId="35" fillId="0" borderId="34" xfId="4" applyFont="1" applyBorder="1" applyAlignment="1">
      <alignment horizontal="center" vertical="center"/>
    </xf>
    <xf numFmtId="0" fontId="35" fillId="0" borderId="14" xfId="4"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xf>
    <xf numFmtId="38" fontId="46" fillId="0" borderId="54" xfId="3" applyNumberFormat="1" applyFont="1" applyFill="1" applyBorder="1" applyAlignment="1">
      <alignment horizontal="left" vertical="top" wrapText="1"/>
    </xf>
    <xf numFmtId="38" fontId="46" fillId="0" borderId="55" xfId="3" applyNumberFormat="1" applyFont="1" applyFill="1" applyBorder="1" applyAlignment="1">
      <alignment horizontal="left" vertical="top" wrapText="1"/>
    </xf>
    <xf numFmtId="0" fontId="3" fillId="0" borderId="1" xfId="5" applyNumberFormat="1" applyFont="1" applyFill="1" applyBorder="1" applyAlignment="1">
      <alignment horizontal="center" vertical="center" textRotation="255"/>
    </xf>
    <xf numFmtId="0" fontId="3" fillId="0" borderId="3" xfId="5" applyNumberFormat="1" applyFont="1" applyFill="1" applyBorder="1" applyAlignment="1">
      <alignment horizontal="center" vertical="center" textRotation="255"/>
    </xf>
    <xf numFmtId="0" fontId="3" fillId="0" borderId="58" xfId="5" applyNumberFormat="1" applyFont="1" applyFill="1" applyBorder="1" applyAlignment="1">
      <alignment horizontal="center" vertical="center" textRotation="255"/>
    </xf>
    <xf numFmtId="0" fontId="3" fillId="0" borderId="36" xfId="5" applyNumberFormat="1" applyFont="1" applyFill="1" applyBorder="1" applyAlignment="1">
      <alignment horizontal="center" vertical="center" textRotation="255"/>
    </xf>
    <xf numFmtId="0" fontId="3" fillId="0" borderId="69" xfId="4" applyFont="1" applyBorder="1" applyAlignment="1">
      <alignment vertical="center" wrapText="1"/>
    </xf>
    <xf numFmtId="0" fontId="3" fillId="0" borderId="77" xfId="4" applyFont="1" applyBorder="1" applyAlignment="1">
      <alignment vertical="center" wrapText="1"/>
    </xf>
    <xf numFmtId="0" fontId="35" fillId="0" borderId="61" xfId="4" applyFont="1" applyBorder="1" applyAlignment="1">
      <alignment vertical="center" wrapText="1"/>
    </xf>
    <xf numFmtId="0" fontId="35" fillId="0" borderId="42" xfId="4" applyFont="1" applyBorder="1" applyAlignment="1">
      <alignment vertical="center" wrapText="1"/>
    </xf>
    <xf numFmtId="0" fontId="35" fillId="0" borderId="64" xfId="4" applyFont="1" applyBorder="1" applyAlignment="1">
      <alignment vertical="center" wrapText="1"/>
    </xf>
    <xf numFmtId="0" fontId="35" fillId="0" borderId="21" xfId="4" applyFont="1" applyBorder="1" applyAlignment="1">
      <alignment vertical="center" wrapText="1"/>
    </xf>
    <xf numFmtId="0" fontId="35" fillId="0" borderId="24" xfId="4" applyFont="1" applyBorder="1" applyAlignment="1">
      <alignment vertical="center" wrapText="1"/>
    </xf>
    <xf numFmtId="190" fontId="35" fillId="4" borderId="21" xfId="4" applyNumberFormat="1" applyFont="1" applyFill="1" applyBorder="1" applyAlignment="1">
      <alignment vertical="center"/>
    </xf>
    <xf numFmtId="190" fontId="35" fillId="4" borderId="24" xfId="4" applyNumberFormat="1" applyFont="1" applyFill="1" applyBorder="1" applyAlignment="1">
      <alignment vertical="center"/>
    </xf>
    <xf numFmtId="0" fontId="35" fillId="0" borderId="23" xfId="4" applyFont="1" applyBorder="1" applyAlignment="1">
      <alignment vertical="center" wrapText="1"/>
    </xf>
    <xf numFmtId="190" fontId="35" fillId="4" borderId="23" xfId="4" applyNumberFormat="1" applyFont="1" applyFill="1" applyBorder="1" applyAlignment="1">
      <alignment vertical="center"/>
    </xf>
    <xf numFmtId="190" fontId="35" fillId="4" borderId="38" xfId="4" applyNumberFormat="1" applyFont="1" applyFill="1" applyBorder="1" applyAlignment="1">
      <alignment vertical="center"/>
    </xf>
    <xf numFmtId="38" fontId="30" fillId="0" borderId="69" xfId="3" applyNumberFormat="1" applyFont="1" applyBorder="1" applyAlignment="1">
      <alignment horizontal="left" vertical="top" wrapText="1"/>
    </xf>
    <xf numFmtId="38" fontId="30" fillId="0" borderId="72" xfId="3" applyNumberFormat="1" applyFont="1" applyBorder="1" applyAlignment="1">
      <alignment horizontal="left" vertical="top" wrapText="1"/>
    </xf>
    <xf numFmtId="0" fontId="60" fillId="0" borderId="13" xfId="4" applyFont="1" applyBorder="1" applyAlignment="1">
      <alignment horizontal="center" vertical="center" wrapText="1"/>
    </xf>
    <xf numFmtId="0" fontId="60" fillId="0" borderId="14" xfId="4" applyFont="1" applyBorder="1" applyAlignment="1">
      <alignment horizontal="center" vertical="center" wrapText="1"/>
    </xf>
    <xf numFmtId="0" fontId="7" fillId="0" borderId="34" xfId="4" applyFont="1" applyBorder="1" applyAlignment="1">
      <alignment horizontal="center" vertical="center" textRotation="255"/>
    </xf>
    <xf numFmtId="0" fontId="7" fillId="0" borderId="14" xfId="4" applyFont="1" applyBorder="1" applyAlignment="1">
      <alignment horizontal="center" vertical="center" textRotation="255"/>
    </xf>
    <xf numFmtId="0" fontId="7" fillId="0" borderId="41" xfId="4" applyFont="1" applyBorder="1" applyAlignment="1">
      <alignment horizontal="center" vertical="center"/>
    </xf>
    <xf numFmtId="0" fontId="7" fillId="0" borderId="45" xfId="4" applyFont="1" applyBorder="1" applyAlignment="1">
      <alignment horizontal="center" vertical="center"/>
    </xf>
    <xf numFmtId="0" fontId="7" fillId="0" borderId="42" xfId="4" applyFont="1" applyBorder="1" applyAlignment="1">
      <alignment vertical="center" textRotation="255"/>
    </xf>
    <xf numFmtId="0" fontId="7" fillId="0" borderId="69" xfId="4" applyFont="1" applyBorder="1" applyAlignment="1">
      <alignment horizontal="center" vertical="center"/>
    </xf>
    <xf numFmtId="0" fontId="7" fillId="0" borderId="72" xfId="4" applyFont="1" applyBorder="1" applyAlignment="1">
      <alignment horizontal="center" vertical="center"/>
    </xf>
    <xf numFmtId="0" fontId="7" fillId="0" borderId="47" xfId="4" applyFont="1" applyBorder="1" applyAlignment="1">
      <alignment horizontal="center" vertical="center"/>
    </xf>
    <xf numFmtId="0" fontId="16" fillId="0" borderId="81" xfId="4" applyFont="1" applyBorder="1" applyAlignment="1">
      <alignment horizontal="center" vertical="center"/>
    </xf>
    <xf numFmtId="0" fontId="16" fillId="0" borderId="82" xfId="4" applyFont="1" applyBorder="1" applyAlignment="1">
      <alignment horizontal="center" vertical="center"/>
    </xf>
    <xf numFmtId="0" fontId="16" fillId="0" borderId="83" xfId="4" applyFont="1" applyBorder="1" applyAlignment="1">
      <alignment horizontal="center" vertical="center"/>
    </xf>
    <xf numFmtId="0" fontId="16" fillId="0" borderId="84" xfId="4" applyFont="1" applyBorder="1" applyAlignment="1">
      <alignment horizontal="center" vertical="center"/>
    </xf>
    <xf numFmtId="0" fontId="16" fillId="0" borderId="85" xfId="4" applyFont="1" applyBorder="1" applyAlignment="1">
      <alignment horizontal="center" vertical="center"/>
    </xf>
    <xf numFmtId="0" fontId="16" fillId="0" borderId="86" xfId="4" applyFont="1" applyBorder="1" applyAlignment="1">
      <alignment horizontal="center" vertical="center"/>
    </xf>
    <xf numFmtId="0" fontId="28" fillId="0" borderId="53" xfId="4" applyFont="1" applyBorder="1" applyAlignment="1">
      <alignment horizontal="center" vertical="center" wrapText="1"/>
    </xf>
    <xf numFmtId="0" fontId="28" fillId="0" borderId="58" xfId="4" applyFont="1" applyBorder="1" applyAlignment="1">
      <alignment horizontal="center" vertical="center" wrapText="1"/>
    </xf>
    <xf numFmtId="185" fontId="29" fillId="0" borderId="91" xfId="4" applyNumberFormat="1" applyFont="1" applyBorder="1" applyAlignment="1">
      <alignment horizontal="right" vertical="center"/>
    </xf>
    <xf numFmtId="185" fontId="29" fillId="0" borderId="93" xfId="4" applyNumberFormat="1" applyFont="1" applyBorder="1" applyAlignment="1">
      <alignment horizontal="right" vertical="center"/>
    </xf>
    <xf numFmtId="185" fontId="29" fillId="0" borderId="89" xfId="4" applyNumberFormat="1" applyFont="1" applyBorder="1" applyAlignment="1">
      <alignment horizontal="right" vertical="center"/>
    </xf>
    <xf numFmtId="185" fontId="29" fillId="0" borderId="90" xfId="4" applyNumberFormat="1" applyFont="1" applyBorder="1" applyAlignment="1">
      <alignment horizontal="right" vertical="center"/>
    </xf>
    <xf numFmtId="0" fontId="3" fillId="0" borderId="29" xfId="4" applyBorder="1" applyAlignment="1">
      <alignment horizontal="center" vertical="center"/>
    </xf>
    <xf numFmtId="0" fontId="3" fillId="0" borderId="34" xfId="4" applyBorder="1" applyAlignment="1">
      <alignment horizontal="center" vertical="center"/>
    </xf>
    <xf numFmtId="0" fontId="3" fillId="0" borderId="14" xfId="4" applyBorder="1" applyAlignment="1">
      <alignment horizontal="center" vertical="center"/>
    </xf>
    <xf numFmtId="0" fontId="3" fillId="0" borderId="47" xfId="4" applyBorder="1" applyAlignment="1">
      <alignment horizontal="center"/>
    </xf>
    <xf numFmtId="0" fontId="3" fillId="0" borderId="0" xfId="4" applyBorder="1" applyAlignment="1">
      <alignment horizontal="center"/>
    </xf>
    <xf numFmtId="0" fontId="3" fillId="0" borderId="8" xfId="4" applyBorder="1" applyAlignment="1">
      <alignment horizontal="center" vertical="center"/>
    </xf>
    <xf numFmtId="0" fontId="3" fillId="0" borderId="0" xfId="4" applyBorder="1" applyAlignment="1">
      <alignment horizontal="center" vertical="center"/>
    </xf>
    <xf numFmtId="0" fontId="3" fillId="0" borderId="0" xfId="4" applyAlignment="1">
      <alignment horizontal="center" vertical="center"/>
    </xf>
    <xf numFmtId="0" fontId="3" fillId="0" borderId="56" xfId="4" applyBorder="1" applyAlignment="1">
      <alignment horizontal="center" vertical="center"/>
    </xf>
    <xf numFmtId="0" fontId="3" fillId="0" borderId="19" xfId="4" applyBorder="1" applyAlignment="1">
      <alignment horizontal="center" vertical="center"/>
    </xf>
    <xf numFmtId="0" fontId="3" fillId="0" borderId="57" xfId="4" applyBorder="1" applyAlignment="1">
      <alignment horizontal="center" vertical="center"/>
    </xf>
    <xf numFmtId="0" fontId="3" fillId="0" borderId="19" xfId="4" applyBorder="1" applyAlignment="1">
      <alignment horizontal="center"/>
    </xf>
    <xf numFmtId="0" fontId="3" fillId="0" borderId="80" xfId="4" applyBorder="1" applyAlignment="1">
      <alignment horizontal="center"/>
    </xf>
    <xf numFmtId="0" fontId="3" fillId="0" borderId="13" xfId="4" applyFont="1" applyBorder="1" applyAlignment="1">
      <alignment horizontal="center" vertical="center"/>
    </xf>
    <xf numFmtId="0" fontId="3" fillId="0" borderId="7" xfId="4" applyFont="1" applyBorder="1" applyAlignment="1">
      <alignment horizontal="center" vertical="center"/>
    </xf>
    <xf numFmtId="0" fontId="3" fillId="0" borderId="29" xfId="4" applyFont="1" applyBorder="1" applyAlignment="1">
      <alignment horizontal="center" vertical="center"/>
    </xf>
    <xf numFmtId="0" fontId="3" fillId="0" borderId="34" xfId="4" applyFont="1" applyBorder="1" applyAlignment="1">
      <alignment horizontal="center" vertical="center"/>
    </xf>
    <xf numFmtId="38" fontId="44" fillId="0" borderId="27" xfId="7" applyFont="1" applyFill="1" applyBorder="1" applyAlignment="1">
      <alignment horizontal="right" vertical="center"/>
    </xf>
  </cellXfs>
  <cellStyles count="9">
    <cellStyle name="パーセント 2" xfId="2"/>
    <cellStyle name="桁区切り" xfId="7" builtinId="6"/>
    <cellStyle name="桁区切り 2" xfId="3"/>
    <cellStyle name="標準" xfId="0" builtinId="0"/>
    <cellStyle name="標準 2" xfId="1"/>
    <cellStyle name="標準 3" xfId="8"/>
    <cellStyle name="標準_●上位50位順位比較（H18～H21）" xfId="5"/>
    <cellStyle name="標準_20上・表" xfId="6"/>
    <cellStyle name="標準_③エクセルデータ（H23.7.5　近藤）" xfId="4"/>
  </cellStyles>
  <dxfs count="0"/>
  <tableStyles count="0" defaultTableStyle="TableStyleMedium9" defaultPivotStyle="PivotStyleLight16"/>
  <colors>
    <mruColors>
      <color rgb="FFFFFF00"/>
      <color rgb="FF000000"/>
      <color rgb="FFC0C0C0"/>
      <color rgb="FFD60093"/>
      <color rgb="FFCC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8863617165354E-2"/>
          <c:y val="8.56952404758929E-2"/>
          <c:w val="0.83212016998802285"/>
          <c:h val="0.82966391105873671"/>
        </c:manualLayout>
      </c:layout>
      <c:barChart>
        <c:barDir val="col"/>
        <c:grouping val="stacked"/>
        <c:varyColors val="0"/>
        <c:ser>
          <c:idx val="0"/>
          <c:order val="0"/>
          <c:tx>
            <c:strRef>
              <c:f>'1消費生活相談総件数の推移'!$C$2</c:f>
              <c:strCache>
                <c:ptCount val="1"/>
                <c:pt idx="0">
                  <c:v>上半期</c:v>
                </c:pt>
              </c:strCache>
            </c:strRef>
          </c:tx>
          <c:spPr>
            <a:pattFill prst="pct5"/>
            <a:ln w="12700">
              <a:solidFill>
                <a:srgbClr val="000000"/>
              </a:solidFill>
            </a:ln>
          </c:spPr>
          <c:invertIfNegative val="0"/>
          <c:dLbls>
            <c:dLbl>
              <c:idx val="0"/>
              <c:layout>
                <c:manualLayout>
                  <c:x val="4.3242328046751883E-5"/>
                  <c:y val="3.2867238140324228E-4"/>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3.2871806241648962E-3"/>
                  <c:y val="-5.3202269590101534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3.9453725287368788E-5"/>
                  <c:y val="-5.1232230998114773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3.5403839579123549E-5"/>
                  <c:y val="6.0175120904483155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4.5311521292420786E-4"/>
                  <c:y val="-8.6557785889422711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2.0399351652370446E-3"/>
                  <c:y val="-2.0082585487328809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6"/>
              <c:layout>
                <c:manualLayout>
                  <c:x val="4.5324617107823218E-4"/>
                  <c:y val="-2.5120305127557082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7"/>
              <c:layout>
                <c:manualLayout>
                  <c:x val="1.87008243946754E-3"/>
                  <c:y val="-3.0233196280436089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8"/>
              <c:layout>
                <c:manualLayout>
                  <c:x val="2.8545162169822533E-4"/>
                  <c:y val="4.0353126768308241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9"/>
              <c:layout>
                <c:manualLayout>
                  <c:x val="2.463322877196569E-4"/>
                  <c:y val="-1.0034659963136594E-2"/>
                </c:manualLayout>
              </c:layout>
              <c:spPr>
                <a:solidFill>
                  <a:schemeClr val="bg1"/>
                </a:solidFill>
                <a:ln w="3175">
                  <a:solidFill>
                    <a:srgbClr val="000000"/>
                  </a:solidFill>
                </a:ln>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spPr>
              <a:solidFill>
                <a:schemeClr val="bg1"/>
              </a:solidFill>
              <a:ln w="3175">
                <a:solidFill>
                  <a:srgbClr val="000000"/>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'1消費生活相談総件数の推移'!$B$3:$B$12</c:f>
              <c:strCache>
                <c:ptCount val="10"/>
                <c:pt idx="0">
                  <c:v>平成23年度</c:v>
                </c:pt>
                <c:pt idx="1">
                  <c:v>平成24年度</c:v>
                </c:pt>
                <c:pt idx="2">
                  <c:v>平成25年度</c:v>
                </c:pt>
                <c:pt idx="3">
                  <c:v>平成26年度</c:v>
                </c:pt>
                <c:pt idx="4">
                  <c:v>平成27年度</c:v>
                </c:pt>
                <c:pt idx="5">
                  <c:v>平成28年度</c:v>
                </c:pt>
                <c:pt idx="6">
                  <c:v>平成29年度</c:v>
                </c:pt>
                <c:pt idx="7">
                  <c:v>平成30年度</c:v>
                </c:pt>
                <c:pt idx="8">
                  <c:v>令和元年度</c:v>
                </c:pt>
                <c:pt idx="9">
                  <c:v>令和２年度</c:v>
                </c:pt>
              </c:strCache>
            </c:strRef>
          </c:cat>
          <c:val>
            <c:numRef>
              <c:f>'1消費生活相談総件数の推移'!$C$3:$C$12</c:f>
              <c:numCache>
                <c:formatCode>#,##0_ ;[Red]\-#,##0\ </c:formatCode>
                <c:ptCount val="10"/>
                <c:pt idx="0">
                  <c:v>35171</c:v>
                </c:pt>
                <c:pt idx="1">
                  <c:v>32361</c:v>
                </c:pt>
                <c:pt idx="2">
                  <c:v>34709</c:v>
                </c:pt>
                <c:pt idx="3">
                  <c:v>36882</c:v>
                </c:pt>
                <c:pt idx="4">
                  <c:v>35933</c:v>
                </c:pt>
                <c:pt idx="5">
                  <c:v>34989</c:v>
                </c:pt>
                <c:pt idx="6">
                  <c:v>33449</c:v>
                </c:pt>
                <c:pt idx="7">
                  <c:v>40544</c:v>
                </c:pt>
                <c:pt idx="8">
                  <c:v>39529</c:v>
                </c:pt>
                <c:pt idx="9">
                  <c:v>34674</c:v>
                </c:pt>
              </c:numCache>
            </c:numRef>
          </c:val>
        </c:ser>
        <c:ser>
          <c:idx val="1"/>
          <c:order val="1"/>
          <c:tx>
            <c:strRef>
              <c:f>'1消費生活相談総件数の推移'!$D$2</c:f>
              <c:strCache>
                <c:ptCount val="1"/>
                <c:pt idx="0">
                  <c:v>下半期</c:v>
                </c:pt>
              </c:strCache>
            </c:strRef>
          </c:tx>
          <c:spPr>
            <a:pattFill prst="pct50"/>
            <a:ln w="12700">
              <a:solidFill>
                <a:srgbClr val="000000"/>
              </a:solidFill>
            </a:ln>
          </c:spPr>
          <c:invertIfNegative val="0"/>
          <c:dLbls>
            <c:dLbl>
              <c:idx val="0"/>
              <c:layout>
                <c:manualLayout>
                  <c:x val="1.4723625256956115E-3"/>
                  <c:y val="5.9154575967568573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3.8927311283734329E-3"/>
                  <c:y val="-4.8247336877209123E-4"/>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2.3543656930495095E-3"/>
                  <c:y val="-2.9302150421144715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8.1272630387503868E-4"/>
                  <c:y val="-2.7603421630381673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2.9497014612441786E-3"/>
                  <c:y val="-1.8742763820687996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5.7960769389632768E-3"/>
                  <c:y val="-2.1042619054111453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6"/>
              <c:layout>
                <c:manualLayout>
                  <c:x val="-4.2114832752687924E-3"/>
                  <c:y val="-1.2539394417311459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7"/>
              <c:layout>
                <c:manualLayout>
                  <c:x val="6.1026499775341289E-4"/>
                  <c:y val="-2.6618085234177743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8"/>
              <c:layout>
                <c:manualLayout>
                  <c:x val="-2.6247942811097971E-3"/>
                  <c:y val="-1.254332495392065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9"/>
              <c:layout>
                <c:manualLayout>
                  <c:x val="-2.2882318252673717E-3"/>
                  <c:y val="-1.3614641838449598E-2"/>
                </c:manualLayout>
              </c:layout>
              <c:spPr>
                <a:solidFill>
                  <a:sysClr val="window" lastClr="FFFFFF"/>
                </a:solidFill>
                <a:ln w="3175">
                  <a:solidFill>
                    <a:schemeClr val="tx1"/>
                  </a:solidFill>
                </a:ln>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w="3175">
                <a:solidFill>
                  <a:schemeClr val="tx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'1消費生活相談総件数の推移'!$B$3:$B$12</c:f>
              <c:strCache>
                <c:ptCount val="10"/>
                <c:pt idx="0">
                  <c:v>平成23年度</c:v>
                </c:pt>
                <c:pt idx="1">
                  <c:v>平成24年度</c:v>
                </c:pt>
                <c:pt idx="2">
                  <c:v>平成25年度</c:v>
                </c:pt>
                <c:pt idx="3">
                  <c:v>平成26年度</c:v>
                </c:pt>
                <c:pt idx="4">
                  <c:v>平成27年度</c:v>
                </c:pt>
                <c:pt idx="5">
                  <c:v>平成28年度</c:v>
                </c:pt>
                <c:pt idx="6">
                  <c:v>平成29年度</c:v>
                </c:pt>
                <c:pt idx="7">
                  <c:v>平成30年度</c:v>
                </c:pt>
                <c:pt idx="8">
                  <c:v>令和元年度</c:v>
                </c:pt>
                <c:pt idx="9">
                  <c:v>令和２年度</c:v>
                </c:pt>
              </c:strCache>
            </c:strRef>
          </c:cat>
          <c:val>
            <c:numRef>
              <c:f>'1消費生活相談総件数の推移'!$D$3:$D$12</c:f>
              <c:numCache>
                <c:formatCode>#,##0_ ;[Red]\-#,##0\ </c:formatCode>
                <c:ptCount val="10"/>
                <c:pt idx="0">
                  <c:v>32513</c:v>
                </c:pt>
                <c:pt idx="1">
                  <c:v>32139</c:v>
                </c:pt>
                <c:pt idx="2">
                  <c:v>34982</c:v>
                </c:pt>
                <c:pt idx="3">
                  <c:v>34115</c:v>
                </c:pt>
                <c:pt idx="4">
                  <c:v>35682</c:v>
                </c:pt>
                <c:pt idx="5">
                  <c:v>34251</c:v>
                </c:pt>
                <c:pt idx="6">
                  <c:v>34115</c:v>
                </c:pt>
                <c:pt idx="7">
                  <c:v>41933</c:v>
                </c:pt>
                <c:pt idx="8">
                  <c:v>34348</c:v>
                </c:pt>
                <c:pt idx="9">
                  <c:v>32016</c:v>
                </c:pt>
              </c:numCache>
            </c:numRef>
          </c:val>
        </c:ser>
        <c:ser>
          <c:idx val="2"/>
          <c:order val="2"/>
          <c:tx>
            <c:strRef>
              <c:f>'1消費生活相談総件数の推移'!$E$2</c:f>
              <c:strCache>
                <c:ptCount val="1"/>
                <c:pt idx="0">
                  <c:v>計</c:v>
                </c:pt>
              </c:strCache>
            </c:strRef>
          </c:tx>
          <c:spPr>
            <a:noFill/>
            <a:ln>
              <a:noFill/>
            </a:ln>
          </c:spPr>
          <c:invertIfNegative val="0"/>
          <c:dLbls>
            <c:dLbl>
              <c:idx val="0"/>
              <c:layout>
                <c:manualLayout>
                  <c:x val="-1.4229322420795105E-4"/>
                  <c:y val="0.24728325777415291"/>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7.0449235395717957E-4"/>
                  <c:y val="0.2790499508192276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7.2445405083103526E-4"/>
                  <c:y val="0.23137687685417749"/>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9.3184830406589951E-4"/>
                  <c:y val="0.21871081825814878"/>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7.2691685758825961E-4"/>
                  <c:y val="0.21063576496798028"/>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7.2691685758832E-4"/>
                  <c:y val="0.23495931037974657"/>
                </c:manualLayout>
              </c:layout>
              <c:dLblPos val="ctr"/>
              <c:showLegendKey val="0"/>
              <c:showVal val="1"/>
              <c:showCatName val="0"/>
              <c:showSerName val="0"/>
              <c:showPercent val="0"/>
              <c:showBubbleSize val="0"/>
              <c:extLst>
                <c:ext xmlns:c15="http://schemas.microsoft.com/office/drawing/2012/chart" uri="{CE6537A1-D6FC-4f65-9D91-7224C49458BB}"/>
              </c:extLst>
            </c:dLbl>
            <c:dLbl>
              <c:idx val="6"/>
              <c:layout>
                <c:manualLayout>
                  <c:x val="-7.2925004293709146E-4"/>
                  <c:y val="0.25067076142490097"/>
                </c:manualLayout>
              </c:layout>
              <c:dLblPos val="ctr"/>
              <c:showLegendKey val="0"/>
              <c:showVal val="1"/>
              <c:showCatName val="0"/>
              <c:showSerName val="0"/>
              <c:showPercent val="0"/>
              <c:showBubbleSize val="0"/>
              <c:extLst>
                <c:ext xmlns:c15="http://schemas.microsoft.com/office/drawing/2012/chart" uri="{CE6537A1-D6FC-4f65-9D91-7224C49458BB}"/>
              </c:extLst>
            </c:dLbl>
            <c:dLbl>
              <c:idx val="7"/>
              <c:layout>
                <c:manualLayout>
                  <c:x val="-7.2691685758832E-4"/>
                  <c:y val="0.11315105132149778"/>
                </c:manualLayout>
              </c:layout>
              <c:dLblPos val="ctr"/>
              <c:showLegendKey val="0"/>
              <c:showVal val="1"/>
              <c:showCatName val="0"/>
              <c:showSerName val="0"/>
              <c:showPercent val="0"/>
              <c:showBubbleSize val="0"/>
              <c:extLst>
                <c:ext xmlns:c15="http://schemas.microsoft.com/office/drawing/2012/chart" uri="{CE6537A1-D6FC-4f65-9D91-7224C49458BB}"/>
              </c:extLst>
            </c:dLbl>
            <c:dLbl>
              <c:idx val="8"/>
              <c:layout>
                <c:manualLayout>
                  <c:x val="-2.3706459358827704E-3"/>
                  <c:y val="0.19042401528671346"/>
                </c:manualLayout>
              </c:layout>
              <c:dLblPos val="ctr"/>
              <c:showLegendKey val="0"/>
              <c:showVal val="1"/>
              <c:showCatName val="0"/>
              <c:showSerName val="0"/>
              <c:showPercent val="0"/>
              <c:showBubbleSize val="0"/>
              <c:extLst>
                <c:ext xmlns:c15="http://schemas.microsoft.com/office/drawing/2012/chart" uri="{CE6537A1-D6FC-4f65-9D91-7224C49458BB}"/>
              </c:extLst>
            </c:dLbl>
            <c:dLbl>
              <c:idx val="9"/>
              <c:delete val="1"/>
              <c:extLst>
                <c:ext xmlns:c15="http://schemas.microsoft.com/office/drawing/2012/chart" uri="{CE6537A1-D6FC-4f65-9D91-7224C49458BB}"/>
              </c:extLst>
            </c:dLbl>
            <c:numFmt formatCode="\(###,###\)" sourceLinked="0"/>
            <c:spPr>
              <a:noFill/>
              <a:ln>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'1消費生活相談総件数の推移'!$B$3:$B$12</c:f>
              <c:strCache>
                <c:ptCount val="10"/>
                <c:pt idx="0">
                  <c:v>平成23年度</c:v>
                </c:pt>
                <c:pt idx="1">
                  <c:v>平成24年度</c:v>
                </c:pt>
                <c:pt idx="2">
                  <c:v>平成25年度</c:v>
                </c:pt>
                <c:pt idx="3">
                  <c:v>平成26年度</c:v>
                </c:pt>
                <c:pt idx="4">
                  <c:v>平成27年度</c:v>
                </c:pt>
                <c:pt idx="5">
                  <c:v>平成28年度</c:v>
                </c:pt>
                <c:pt idx="6">
                  <c:v>平成29年度</c:v>
                </c:pt>
                <c:pt idx="7">
                  <c:v>平成30年度</c:v>
                </c:pt>
                <c:pt idx="8">
                  <c:v>令和元年度</c:v>
                </c:pt>
                <c:pt idx="9">
                  <c:v>令和２年度</c:v>
                </c:pt>
              </c:strCache>
            </c:strRef>
          </c:cat>
          <c:val>
            <c:numRef>
              <c:f>'1消費生活相談総件数の推移'!$E$3:$E$12</c:f>
              <c:numCache>
                <c:formatCode>#,##0_ ;[Red]\-#,##0\ </c:formatCode>
                <c:ptCount val="10"/>
                <c:pt idx="0">
                  <c:v>67684</c:v>
                </c:pt>
                <c:pt idx="1">
                  <c:v>64500</c:v>
                </c:pt>
                <c:pt idx="2">
                  <c:v>69691</c:v>
                </c:pt>
                <c:pt idx="3">
                  <c:v>70997</c:v>
                </c:pt>
                <c:pt idx="4">
                  <c:v>71615</c:v>
                </c:pt>
                <c:pt idx="5">
                  <c:v>69240</c:v>
                </c:pt>
                <c:pt idx="6">
                  <c:v>67564</c:v>
                </c:pt>
                <c:pt idx="7">
                  <c:v>82477</c:v>
                </c:pt>
                <c:pt idx="8">
                  <c:v>73877</c:v>
                </c:pt>
                <c:pt idx="9">
                  <c:v>66690</c:v>
                </c:pt>
              </c:numCache>
            </c:numRef>
          </c:val>
        </c:ser>
        <c:dLbls>
          <c:showLegendKey val="0"/>
          <c:showVal val="0"/>
          <c:showCatName val="0"/>
          <c:showSerName val="0"/>
          <c:showPercent val="0"/>
          <c:showBubbleSize val="0"/>
        </c:dLbls>
        <c:gapWidth val="150"/>
        <c:overlap val="100"/>
        <c:axId val="318469872"/>
        <c:axId val="318470256"/>
      </c:barChart>
      <c:catAx>
        <c:axId val="318469872"/>
        <c:scaling>
          <c:orientation val="minMax"/>
        </c:scaling>
        <c:delete val="0"/>
        <c:axPos val="b"/>
        <c:numFmt formatCode="General" sourceLinked="1"/>
        <c:majorTickMark val="out"/>
        <c:minorTickMark val="none"/>
        <c:tickLblPos val="nextTo"/>
        <c:spPr>
          <a:ln>
            <a:solidFill>
              <a:srgbClr val="000000"/>
            </a:solidFill>
          </a:ln>
        </c:spPr>
        <c:crossAx val="318470256"/>
        <c:crosses val="autoZero"/>
        <c:auto val="1"/>
        <c:lblAlgn val="ctr"/>
        <c:lblOffset val="100"/>
        <c:noMultiLvlLbl val="0"/>
      </c:catAx>
      <c:valAx>
        <c:axId val="318470256"/>
        <c:scaling>
          <c:orientation val="minMax"/>
          <c:max val="90000"/>
          <c:min val="0"/>
        </c:scaling>
        <c:delete val="0"/>
        <c:axPos val="l"/>
        <c:majorGridlines>
          <c:spPr>
            <a:ln w="6350">
              <a:prstDash val="sysDot"/>
            </a:ln>
          </c:spPr>
        </c:majorGridlines>
        <c:numFmt formatCode="#,##0_ ;[Red]\-#,##0\ " sourceLinked="1"/>
        <c:majorTickMark val="out"/>
        <c:minorTickMark val="none"/>
        <c:tickLblPos val="nextTo"/>
        <c:spPr>
          <a:ln w="6350">
            <a:solidFill>
              <a:srgbClr val="000000"/>
            </a:solidFill>
            <a:prstDash val="sysDot"/>
          </a:ln>
        </c:spPr>
        <c:crossAx val="318469872"/>
        <c:crosses val="autoZero"/>
        <c:crossBetween val="between"/>
        <c:majorUnit val="20000"/>
      </c:valAx>
      <c:spPr>
        <a:noFill/>
        <a:ln w="6350">
          <a:solidFill>
            <a:srgbClr val="000000"/>
          </a:solidFill>
        </a:ln>
      </c:spPr>
    </c:plotArea>
    <c:legend>
      <c:legendPos val="r"/>
      <c:legendEntry>
        <c:idx val="0"/>
        <c:delete val="1"/>
      </c:legendEntry>
      <c:layout>
        <c:manualLayout>
          <c:xMode val="edge"/>
          <c:yMode val="edge"/>
          <c:x val="0.61339105806715033"/>
          <c:y val="9.9969308510421302E-4"/>
          <c:w val="0.17972591553220932"/>
          <c:h val="0.10305405517605132"/>
        </c:manualLayout>
      </c:layout>
      <c:overlay val="0"/>
      <c:spPr>
        <a:ln>
          <a:noFill/>
        </a:ln>
      </c:spPr>
      <c:txPr>
        <a:bodyPr/>
        <a:lstStyle/>
        <a:p>
          <a:pPr>
            <a:defRPr sz="1100"/>
          </a:pPr>
          <a:endParaRPr lang="ja-JP"/>
        </a:p>
      </c:txPr>
    </c:legend>
    <c:plotVisOnly val="1"/>
    <c:dispBlanksAs val="gap"/>
    <c:showDLblsOverMax val="0"/>
  </c:chart>
  <c:spPr>
    <a:noFill/>
    <a:ln>
      <a:noFill/>
    </a:ln>
  </c:spPr>
  <c:txPr>
    <a:bodyPr/>
    <a:lstStyle/>
    <a:p>
      <a:pPr>
        <a:defRPr baseline="0">
          <a:latin typeface="ＭＳ Ｐゴシック" pitchFamily="50" charset="-128"/>
          <a:ea typeface="ＭＳ Ｐゴシック" pitchFamily="50" charset="-128"/>
        </a:defRPr>
      </a:pPr>
      <a:endParaRPr lang="ja-JP"/>
    </a:p>
  </c:txPr>
  <c:printSettings>
    <c:headerFooter/>
    <c:pageMargins b="0.75000000000001232" l="0.70000000000000062" r="0.70000000000000062" t="0.75000000000001232"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11439359554028E-2"/>
          <c:y val="8.9578423386731831E-2"/>
          <c:w val="0.89838384700802221"/>
          <c:h val="0.70706597882161271"/>
        </c:manualLayout>
      </c:layout>
      <c:barChart>
        <c:barDir val="col"/>
        <c:grouping val="clustered"/>
        <c:varyColors val="0"/>
        <c:ser>
          <c:idx val="0"/>
          <c:order val="0"/>
          <c:tx>
            <c:strRef>
              <c:f>'14販売購入形態グラフ (記者発表用（マルチ)'!$M$5</c:f>
              <c:strCache>
                <c:ptCount val="1"/>
                <c:pt idx="0">
                  <c:v>H30</c:v>
                </c:pt>
              </c:strCache>
            </c:strRef>
          </c:tx>
          <c:spPr>
            <a:solidFill>
              <a:prstClr val="white"/>
            </a:solidFill>
            <a:ln>
              <a:solidFill>
                <a:prstClr val="black"/>
              </a:solidFill>
            </a:ln>
          </c:spPr>
          <c:invertIfNegative val="0"/>
          <c:cat>
            <c:strRef>
              <c:f>'14販売購入形態グラフ (記者発表用（マルチ)'!$L$6:$L$14</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(記者発表用（マルチ)'!$M$6:$M$14</c:f>
              <c:numCache>
                <c:formatCode>#,##0_);[Red]\(#,##0\)</c:formatCode>
                <c:ptCount val="9"/>
                <c:pt idx="0">
                  <c:v>3</c:v>
                </c:pt>
                <c:pt idx="1">
                  <c:v>4</c:v>
                </c:pt>
                <c:pt idx="2">
                  <c:v>9</c:v>
                </c:pt>
                <c:pt idx="3">
                  <c:v>19</c:v>
                </c:pt>
                <c:pt idx="4">
                  <c:v>27</c:v>
                </c:pt>
                <c:pt idx="5">
                  <c:v>16</c:v>
                </c:pt>
                <c:pt idx="6">
                  <c:v>27</c:v>
                </c:pt>
                <c:pt idx="7">
                  <c:v>33</c:v>
                </c:pt>
                <c:pt idx="8">
                  <c:v>11</c:v>
                </c:pt>
              </c:numCache>
            </c:numRef>
          </c:val>
        </c:ser>
        <c:ser>
          <c:idx val="1"/>
          <c:order val="1"/>
          <c:tx>
            <c:strRef>
              <c:f>'14販売購入形態グラフ (記者発表用（マルチ)'!$N$5</c:f>
              <c:strCache>
                <c:ptCount val="1"/>
                <c:pt idx="0">
                  <c:v>R1</c:v>
                </c:pt>
              </c:strCache>
            </c:strRef>
          </c:tx>
          <c:spPr>
            <a:pattFill prst="pct50"/>
            <a:ln w="12700">
              <a:solidFill>
                <a:prstClr val="black"/>
              </a:solidFill>
            </a:ln>
          </c:spPr>
          <c:invertIfNegative val="0"/>
          <c:dLbls>
            <c:dLbl>
              <c:idx val="1"/>
              <c:spPr>
                <a:noFill/>
              </c:spPr>
              <c:txPr>
                <a:bodyPr/>
                <a:lstStyle/>
                <a:p>
                  <a:pPr>
                    <a:defRPr/>
                  </a:pPr>
                  <a:endParaRPr lang="ja-JP"/>
                </a:p>
              </c:txPr>
              <c:dLblPos val="outEnd"/>
              <c:showLegendKey val="0"/>
              <c:showVal val="1"/>
              <c:showCatName val="0"/>
              <c:showSerName val="0"/>
              <c:showPercent val="0"/>
              <c:showBubbleSize val="0"/>
            </c:dLbl>
            <c:dLbl>
              <c:idx val="2"/>
              <c:layout>
                <c:manualLayout>
                  <c:x val="9.4562671224206855E-3"/>
                  <c:y val="9.195402298850574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6.1017033841872679E-3"/>
                  <c:y val="4.597594487948186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6.3041780816136747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0"/>
                  <c:y val="9.195402298850574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9.4562671224206855E-3"/>
                  <c:y val="9.195402298850574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2608356163227464E-2"/>
                  <c:y val="4.597701149425203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3.1520890408067797E-3"/>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(記者発表用（マルチ)'!$L$6:$L$14</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(記者発表用（マルチ)'!$N$6:$N$14</c:f>
              <c:numCache>
                <c:formatCode>#,##0_);[Red]\(#,##0\)</c:formatCode>
                <c:ptCount val="9"/>
                <c:pt idx="0">
                  <c:v>5</c:v>
                </c:pt>
                <c:pt idx="1">
                  <c:v>9</c:v>
                </c:pt>
                <c:pt idx="2">
                  <c:v>11</c:v>
                </c:pt>
                <c:pt idx="3">
                  <c:v>33</c:v>
                </c:pt>
                <c:pt idx="4">
                  <c:v>22</c:v>
                </c:pt>
                <c:pt idx="5">
                  <c:v>23</c:v>
                </c:pt>
                <c:pt idx="6">
                  <c:v>29</c:v>
                </c:pt>
                <c:pt idx="7">
                  <c:v>10</c:v>
                </c:pt>
                <c:pt idx="8">
                  <c:v>23</c:v>
                </c:pt>
              </c:numCache>
            </c:numRef>
          </c:val>
        </c:ser>
        <c:dLbls>
          <c:showLegendKey val="0"/>
          <c:showVal val="0"/>
          <c:showCatName val="0"/>
          <c:showSerName val="0"/>
          <c:showPercent val="0"/>
          <c:showBubbleSize val="0"/>
        </c:dLbls>
        <c:gapWidth val="150"/>
        <c:axId val="354357400"/>
        <c:axId val="354353088"/>
      </c:barChart>
      <c:catAx>
        <c:axId val="354357400"/>
        <c:scaling>
          <c:orientation val="minMax"/>
        </c:scaling>
        <c:delete val="0"/>
        <c:axPos val="b"/>
        <c:numFmt formatCode="General" sourceLinked="0"/>
        <c:majorTickMark val="out"/>
        <c:minorTickMark val="none"/>
        <c:tickLblPos val="nextTo"/>
        <c:txPr>
          <a:bodyPr/>
          <a:lstStyle/>
          <a:p>
            <a:pPr>
              <a:defRPr sz="900"/>
            </a:pPr>
            <a:endParaRPr lang="ja-JP"/>
          </a:p>
        </c:txPr>
        <c:crossAx val="354353088"/>
        <c:crosses val="autoZero"/>
        <c:auto val="1"/>
        <c:lblAlgn val="ctr"/>
        <c:lblOffset val="100"/>
        <c:noMultiLvlLbl val="0"/>
      </c:catAx>
      <c:valAx>
        <c:axId val="354353088"/>
        <c:scaling>
          <c:orientation val="minMax"/>
          <c:max val="70"/>
        </c:scaling>
        <c:delete val="0"/>
        <c:axPos val="l"/>
        <c:majorGridlines>
          <c:spPr>
            <a:ln>
              <a:solidFill>
                <a:sysClr val="window" lastClr="FFFFFF">
                  <a:shade val="50000"/>
                </a:sysClr>
              </a:solidFill>
              <a:prstDash val="sysDot"/>
            </a:ln>
          </c:spPr>
        </c:majorGridlines>
        <c:numFmt formatCode="#,##0_);[Red]\(#,##0\)" sourceLinked="1"/>
        <c:majorTickMark val="out"/>
        <c:minorTickMark val="none"/>
        <c:tickLblPos val="nextTo"/>
        <c:crossAx val="354357400"/>
        <c:crosses val="autoZero"/>
        <c:crossBetween val="between"/>
        <c:majorUnit val="10"/>
      </c:valAx>
    </c:plotArea>
    <c:legend>
      <c:legendPos val="r"/>
      <c:layout>
        <c:manualLayout>
          <c:xMode val="edge"/>
          <c:yMode val="edge"/>
          <c:x val="0.73145516811058819"/>
          <c:y val="3.36645850303195E-3"/>
          <c:w val="0.26537586552145731"/>
          <c:h val="8.4597339125712739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03741269629447E-2"/>
          <c:y val="8.4262701363073206E-2"/>
          <c:w val="0.88009456445063028"/>
          <c:h val="0.68759847398257556"/>
        </c:manualLayout>
      </c:layout>
      <c:barChart>
        <c:barDir val="col"/>
        <c:grouping val="clustered"/>
        <c:varyColors val="0"/>
        <c:ser>
          <c:idx val="0"/>
          <c:order val="0"/>
          <c:tx>
            <c:strRef>
              <c:f>'14販売購入形態グラフ (記者発表用（マルチ)'!$M$20</c:f>
              <c:strCache>
                <c:ptCount val="1"/>
                <c:pt idx="0">
                  <c:v>H30</c:v>
                </c:pt>
              </c:strCache>
            </c:strRef>
          </c:tx>
          <c:spPr>
            <a:solidFill>
              <a:prstClr val="white"/>
            </a:solidFill>
            <a:ln>
              <a:solidFill>
                <a:prstClr val="black"/>
              </a:solidFill>
            </a:ln>
          </c:spPr>
          <c:invertIfNegative val="0"/>
          <c:dLbls>
            <c:delete val="1"/>
          </c:dLbls>
          <c:cat>
            <c:strRef>
              <c:f>'14販売購入形態グラフ (記者発表用（マルチ)'!$L$21:$L$29</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(記者発表用（マルチ)'!$M$21:$M$29</c:f>
              <c:numCache>
                <c:formatCode>#,##0_);[Red]\(#,##0\)</c:formatCode>
                <c:ptCount val="9"/>
                <c:pt idx="0">
                  <c:v>0</c:v>
                </c:pt>
                <c:pt idx="1">
                  <c:v>10</c:v>
                </c:pt>
                <c:pt idx="2">
                  <c:v>17</c:v>
                </c:pt>
                <c:pt idx="3">
                  <c:v>26</c:v>
                </c:pt>
                <c:pt idx="4">
                  <c:v>37</c:v>
                </c:pt>
                <c:pt idx="5">
                  <c:v>52</c:v>
                </c:pt>
                <c:pt idx="6">
                  <c:v>105</c:v>
                </c:pt>
                <c:pt idx="7">
                  <c:v>115</c:v>
                </c:pt>
                <c:pt idx="8">
                  <c:v>19</c:v>
                </c:pt>
              </c:numCache>
            </c:numRef>
          </c:val>
        </c:ser>
        <c:ser>
          <c:idx val="1"/>
          <c:order val="1"/>
          <c:tx>
            <c:strRef>
              <c:f>'14販売購入形態グラフ (記者発表用（マルチ)'!$N$20</c:f>
              <c:strCache>
                <c:ptCount val="1"/>
                <c:pt idx="0">
                  <c:v>R1</c:v>
                </c:pt>
              </c:strCache>
            </c:strRef>
          </c:tx>
          <c:spPr>
            <a:pattFill prst="pct50"/>
            <a:ln w="12700">
              <a:solidFill>
                <a:prstClr val="black"/>
              </a:solidFill>
            </a:ln>
          </c:spPr>
          <c:invertIfNegative val="0"/>
          <c:dLbls>
            <c:dLbl>
              <c:idx val="1"/>
              <c:layout>
                <c:manualLayout>
                  <c:x val="6.1017033841872679E-3"/>
                  <c:y val="4.464026798220716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6.1017033841872679E-3"/>
                  <c:y val="8.928053596441432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9.1525550762809015E-3"/>
                  <c:y val="4.464026798220634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9.1525550762809015E-3"/>
                  <c:y val="8.928053596441432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1.2203406768374536E-2"/>
                  <c:y val="8.928053596441351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1.2203406768374536E-2"/>
                  <c:y val="8.928053596441432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5254258460468057E-2"/>
                  <c:y val="4.464026798220716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1.1186326978939495E-16"/>
                  <c:y val="1.3392080394662068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'14販売購入形態グラフ (記者発表用（マルチ)'!$L$21:$L$29</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(記者発表用（マルチ)'!$N$21:$N$29</c:f>
              <c:numCache>
                <c:formatCode>#,##0_);[Red]\(#,##0\)</c:formatCode>
                <c:ptCount val="9"/>
                <c:pt idx="0">
                  <c:v>0</c:v>
                </c:pt>
                <c:pt idx="1">
                  <c:v>9</c:v>
                </c:pt>
                <c:pt idx="2">
                  <c:v>15</c:v>
                </c:pt>
                <c:pt idx="3">
                  <c:v>31</c:v>
                </c:pt>
                <c:pt idx="4">
                  <c:v>54</c:v>
                </c:pt>
                <c:pt idx="5">
                  <c:v>56</c:v>
                </c:pt>
                <c:pt idx="6">
                  <c:v>73</c:v>
                </c:pt>
                <c:pt idx="7">
                  <c:v>97</c:v>
                </c:pt>
                <c:pt idx="8">
                  <c:v>25</c:v>
                </c:pt>
              </c:numCache>
            </c:numRef>
          </c:val>
        </c:ser>
        <c:dLbls>
          <c:dLblPos val="outEnd"/>
          <c:showLegendKey val="0"/>
          <c:showVal val="1"/>
          <c:showCatName val="0"/>
          <c:showSerName val="0"/>
          <c:showPercent val="0"/>
          <c:showBubbleSize val="0"/>
        </c:dLbls>
        <c:gapWidth val="150"/>
        <c:axId val="354356616"/>
        <c:axId val="354355048"/>
      </c:barChart>
      <c:catAx>
        <c:axId val="354356616"/>
        <c:scaling>
          <c:orientation val="minMax"/>
        </c:scaling>
        <c:delete val="0"/>
        <c:axPos val="b"/>
        <c:numFmt formatCode="General" sourceLinked="0"/>
        <c:majorTickMark val="out"/>
        <c:minorTickMark val="none"/>
        <c:tickLblPos val="nextTo"/>
        <c:txPr>
          <a:bodyPr/>
          <a:lstStyle/>
          <a:p>
            <a:pPr>
              <a:defRPr sz="900"/>
            </a:pPr>
            <a:endParaRPr lang="ja-JP"/>
          </a:p>
        </c:txPr>
        <c:crossAx val="354355048"/>
        <c:crosses val="autoZero"/>
        <c:auto val="1"/>
        <c:lblAlgn val="ctr"/>
        <c:lblOffset val="100"/>
        <c:noMultiLvlLbl val="0"/>
      </c:catAx>
      <c:valAx>
        <c:axId val="354355048"/>
        <c:scaling>
          <c:orientation val="minMax"/>
        </c:scaling>
        <c:delete val="0"/>
        <c:axPos val="l"/>
        <c:majorGridlines>
          <c:spPr>
            <a:ln>
              <a:solidFill>
                <a:sysClr val="window" lastClr="FFFFFF">
                  <a:shade val="50000"/>
                </a:sysClr>
              </a:solidFill>
              <a:prstDash val="sysDot"/>
            </a:ln>
          </c:spPr>
        </c:majorGridlines>
        <c:numFmt formatCode="#,##0_);[Red]\(#,##0\)" sourceLinked="1"/>
        <c:majorTickMark val="out"/>
        <c:minorTickMark val="none"/>
        <c:tickLblPos val="nextTo"/>
        <c:crossAx val="354356616"/>
        <c:crosses val="autoZero"/>
        <c:crossBetween val="between"/>
      </c:valAx>
    </c:plotArea>
    <c:legend>
      <c:legendPos val="r"/>
      <c:layout>
        <c:manualLayout>
          <c:xMode val="edge"/>
          <c:yMode val="edge"/>
          <c:x val="0.72742230659691653"/>
          <c:y val="6.7976075481271129E-3"/>
          <c:w val="0.26612075128033263"/>
          <c:h val="6.4471309116100259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61377232380573E-2"/>
          <c:y val="8.1952149091413004E-2"/>
          <c:w val="0.89535138656593927"/>
          <c:h val="0.73300475940335741"/>
        </c:manualLayout>
      </c:layout>
      <c:barChart>
        <c:barDir val="col"/>
        <c:grouping val="clustered"/>
        <c:varyColors val="0"/>
        <c:ser>
          <c:idx val="0"/>
          <c:order val="0"/>
          <c:tx>
            <c:strRef>
              <c:f>'14販売購入形態グラフ (記者発表用（マルチ)'!$M$37</c:f>
              <c:strCache>
                <c:ptCount val="1"/>
                <c:pt idx="0">
                  <c:v>H30</c:v>
                </c:pt>
              </c:strCache>
            </c:strRef>
          </c:tx>
          <c:spPr>
            <a:solidFill>
              <a:prstClr val="white"/>
            </a:solidFill>
            <a:ln>
              <a:solidFill>
                <a:prstClr val="black"/>
              </a:solidFill>
            </a:ln>
          </c:spPr>
          <c:invertIfNegative val="0"/>
          <c:cat>
            <c:strRef>
              <c:f>'14販売購入形態グラフ (記者発表用（マルチ)'!$L$38:$L$46</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(記者発表用（マルチ)'!$M$38:$M$46</c:f>
              <c:numCache>
                <c:formatCode>#,##0_);[Red]\(#,##0\)</c:formatCode>
                <c:ptCount val="9"/>
                <c:pt idx="0">
                  <c:v>8</c:v>
                </c:pt>
                <c:pt idx="1">
                  <c:v>62</c:v>
                </c:pt>
                <c:pt idx="2">
                  <c:v>48</c:v>
                </c:pt>
                <c:pt idx="3">
                  <c:v>53</c:v>
                </c:pt>
                <c:pt idx="4">
                  <c:v>62</c:v>
                </c:pt>
                <c:pt idx="5">
                  <c:v>41</c:v>
                </c:pt>
                <c:pt idx="6">
                  <c:v>55</c:v>
                </c:pt>
                <c:pt idx="7">
                  <c:v>28</c:v>
                </c:pt>
                <c:pt idx="8">
                  <c:v>22</c:v>
                </c:pt>
              </c:numCache>
            </c:numRef>
          </c:val>
        </c:ser>
        <c:ser>
          <c:idx val="1"/>
          <c:order val="1"/>
          <c:tx>
            <c:strRef>
              <c:f>'14販売購入形態グラフ (記者発表用（マルチ)'!$N$37</c:f>
              <c:strCache>
                <c:ptCount val="1"/>
                <c:pt idx="0">
                  <c:v>R1</c:v>
                </c:pt>
              </c:strCache>
            </c:strRef>
          </c:tx>
          <c:spPr>
            <a:pattFill prst="pct50"/>
            <a:ln w="12700">
              <a:solidFill>
                <a:prstClr val="black"/>
              </a:solidFill>
            </a:ln>
          </c:spPr>
          <c:invertIfNegative val="0"/>
          <c:dLbls>
            <c:dLbl>
              <c:idx val="0"/>
              <c:layout>
                <c:manualLayout>
                  <c:x val="0"/>
                  <c:y val="-4.9019588922499437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8300777267616631E-4"/>
                  <c:y val="9.48381110161855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6583722231357986E-17"/>
                  <c:y val="5.86230633355653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9.5751943168977921E-5"/>
                  <c:y val="1.2804064974947051E-3"/>
                </c:manualLayout>
              </c:layout>
              <c:spPr>
                <a:solidFill>
                  <a:sysClr val="window" lastClr="FFFFFF"/>
                </a:solid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4"/>
              <c:layout>
                <c:manualLayout>
                  <c:x val="1.9126086110159938E-4"/>
                  <c:y val="7.8833931746288295E-3"/>
                </c:manualLayout>
              </c:layout>
              <c:spPr>
                <a:solidFill>
                  <a:sysClr val="window" lastClr="FFFFFF"/>
                </a:solid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1.234568201265724E-2"/>
                  <c:y val="1.044420616961832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0864205031641968E-3"/>
                  <c:y val="1.502610600568011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0"/>
                  <c:y val="5.2219226950517526E-3"/>
                </c:manualLayout>
              </c:layout>
              <c:spPr>
                <a:solidFill>
                  <a:sysClr val="window" lastClr="FFFFFF"/>
                </a:solid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8"/>
              <c:layout>
                <c:manualLayout>
                  <c:x val="0"/>
                  <c:y val="4.581899836061704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(記者発表用（マルチ)'!$L$38:$L$46</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(記者発表用（マルチ)'!$N$38:$N$46</c:f>
              <c:numCache>
                <c:formatCode>#,##0_);[Red]\(#,##0\)</c:formatCode>
                <c:ptCount val="9"/>
                <c:pt idx="0">
                  <c:v>8</c:v>
                </c:pt>
                <c:pt idx="1">
                  <c:v>75</c:v>
                </c:pt>
                <c:pt idx="2">
                  <c:v>45</c:v>
                </c:pt>
                <c:pt idx="3">
                  <c:v>46</c:v>
                </c:pt>
                <c:pt idx="4">
                  <c:v>38</c:v>
                </c:pt>
                <c:pt idx="5">
                  <c:v>33</c:v>
                </c:pt>
                <c:pt idx="6">
                  <c:v>46</c:v>
                </c:pt>
                <c:pt idx="7">
                  <c:v>37</c:v>
                </c:pt>
                <c:pt idx="8">
                  <c:v>25</c:v>
                </c:pt>
              </c:numCache>
            </c:numRef>
          </c:val>
        </c:ser>
        <c:dLbls>
          <c:showLegendKey val="0"/>
          <c:showVal val="0"/>
          <c:showCatName val="0"/>
          <c:showSerName val="0"/>
          <c:showPercent val="0"/>
          <c:showBubbleSize val="0"/>
        </c:dLbls>
        <c:gapWidth val="150"/>
        <c:axId val="354357008"/>
        <c:axId val="354360144"/>
      </c:barChart>
      <c:catAx>
        <c:axId val="354357008"/>
        <c:scaling>
          <c:orientation val="minMax"/>
        </c:scaling>
        <c:delete val="0"/>
        <c:axPos val="b"/>
        <c:numFmt formatCode="General" sourceLinked="0"/>
        <c:majorTickMark val="out"/>
        <c:minorTickMark val="none"/>
        <c:tickLblPos val="nextTo"/>
        <c:txPr>
          <a:bodyPr/>
          <a:lstStyle/>
          <a:p>
            <a:pPr>
              <a:defRPr sz="900"/>
            </a:pPr>
            <a:endParaRPr lang="ja-JP"/>
          </a:p>
        </c:txPr>
        <c:crossAx val="354360144"/>
        <c:crosses val="autoZero"/>
        <c:auto val="1"/>
        <c:lblAlgn val="ctr"/>
        <c:lblOffset val="100"/>
        <c:noMultiLvlLbl val="0"/>
      </c:catAx>
      <c:valAx>
        <c:axId val="354360144"/>
        <c:scaling>
          <c:orientation val="minMax"/>
          <c:max val="100"/>
        </c:scaling>
        <c:delete val="0"/>
        <c:axPos val="l"/>
        <c:majorGridlines>
          <c:spPr>
            <a:ln>
              <a:prstDash val="sysDot"/>
            </a:ln>
          </c:spPr>
        </c:majorGridlines>
        <c:numFmt formatCode="#,##0_);[Red]\(#,##0\)" sourceLinked="1"/>
        <c:majorTickMark val="out"/>
        <c:minorTickMark val="none"/>
        <c:tickLblPos val="nextTo"/>
        <c:crossAx val="354357008"/>
        <c:crosses val="autoZero"/>
        <c:crossBetween val="between"/>
        <c:majorUnit val="20"/>
      </c:valAx>
    </c:plotArea>
    <c:legend>
      <c:legendPos val="r"/>
      <c:layout>
        <c:manualLayout>
          <c:xMode val="edge"/>
          <c:yMode val="edge"/>
          <c:x val="0.69922337273473278"/>
          <c:y val="1.5913984391234951E-3"/>
          <c:w val="0.29744310600793034"/>
          <c:h val="7.4642034565563745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06191474973926E-2"/>
          <c:y val="0.15788203557888641"/>
          <c:w val="0.75583880617543187"/>
          <c:h val="0.6493598716827087"/>
        </c:manualLayout>
      </c:layout>
      <c:barChart>
        <c:barDir val="col"/>
        <c:grouping val="clustered"/>
        <c:varyColors val="0"/>
        <c:ser>
          <c:idx val="0"/>
          <c:order val="0"/>
          <c:tx>
            <c:v>H25</c:v>
          </c:tx>
          <c:spPr>
            <a:solidFill>
              <a:sysClr val="window" lastClr="FFFFFF"/>
            </a:solidFill>
            <a:ln w="12700">
              <a:solidFill>
                <a:sysClr val="windowText" lastClr="000000"/>
              </a:solidFill>
            </a:ln>
          </c:spPr>
          <c:invertIfNegative val="0"/>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8</c:v>
              </c:pt>
              <c:pt idx="1">
                <c:v>53</c:v>
              </c:pt>
              <c:pt idx="2">
                <c:v>87</c:v>
              </c:pt>
              <c:pt idx="3">
                <c:v>120</c:v>
              </c:pt>
              <c:pt idx="4">
                <c:v>131</c:v>
              </c:pt>
              <c:pt idx="5">
                <c:v>159</c:v>
              </c:pt>
              <c:pt idx="6">
                <c:v>233</c:v>
              </c:pt>
              <c:pt idx="7">
                <c:v>106</c:v>
              </c:pt>
              <c:pt idx="8">
                <c:v>101</c:v>
              </c:pt>
            </c:numLit>
          </c:val>
        </c:ser>
        <c:ser>
          <c:idx val="1"/>
          <c:order val="1"/>
          <c:tx>
            <c:v>H26</c:v>
          </c:tx>
          <c:spPr>
            <a:pattFill prst="pct50"/>
            <a:ln w="12700">
              <a:solidFill>
                <a:sysClr val="windowText" lastClr="000000"/>
              </a:solidFill>
            </a:ln>
          </c:spPr>
          <c:invertIfNegative val="0"/>
          <c:dLbls>
            <c:dLbl>
              <c:idx val="0"/>
              <c:layout>
                <c:manualLayout>
                  <c:x val="0"/>
                  <c:y val="4.629629629629645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1.8518518518518563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1.388888888888889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1.3888888888888938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9277108433734941E-2"/>
                  <c:y val="9.2592592592593038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0"/>
                  <c:y val="-1.388888888888889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13</c:v>
              </c:pt>
              <c:pt idx="1">
                <c:v>87</c:v>
              </c:pt>
              <c:pt idx="2">
                <c:v>131</c:v>
              </c:pt>
              <c:pt idx="3">
                <c:v>162</c:v>
              </c:pt>
              <c:pt idx="4">
                <c:v>144</c:v>
              </c:pt>
              <c:pt idx="5">
                <c:v>164</c:v>
              </c:pt>
              <c:pt idx="6">
                <c:v>213</c:v>
              </c:pt>
              <c:pt idx="7">
                <c:v>146</c:v>
              </c:pt>
              <c:pt idx="8">
                <c:v>149</c:v>
              </c:pt>
            </c:numLit>
          </c:val>
        </c:ser>
        <c:dLbls>
          <c:showLegendKey val="0"/>
          <c:showVal val="0"/>
          <c:showCatName val="0"/>
          <c:showSerName val="0"/>
          <c:showPercent val="0"/>
          <c:showBubbleSize val="0"/>
        </c:dLbls>
        <c:gapWidth val="150"/>
        <c:axId val="354359752"/>
        <c:axId val="354355440"/>
      </c:barChart>
      <c:catAx>
        <c:axId val="354359752"/>
        <c:scaling>
          <c:orientation val="minMax"/>
        </c:scaling>
        <c:delete val="0"/>
        <c:axPos val="b"/>
        <c:numFmt formatCode="General" sourceLinked="0"/>
        <c:majorTickMark val="none"/>
        <c:minorTickMark val="none"/>
        <c:tickLblPos val="nextTo"/>
        <c:txPr>
          <a:bodyPr/>
          <a:lstStyle/>
          <a:p>
            <a:pPr>
              <a:defRPr sz="900"/>
            </a:pPr>
            <a:endParaRPr lang="ja-JP"/>
          </a:p>
        </c:txPr>
        <c:crossAx val="354355440"/>
        <c:crosses val="autoZero"/>
        <c:auto val="1"/>
        <c:lblAlgn val="ctr"/>
        <c:lblOffset val="100"/>
        <c:noMultiLvlLbl val="0"/>
      </c:catAx>
      <c:valAx>
        <c:axId val="354355440"/>
        <c:scaling>
          <c:orientation val="minMax"/>
        </c:scaling>
        <c:delete val="0"/>
        <c:axPos val="l"/>
        <c:majorGridlines>
          <c:spPr>
            <a:ln>
              <a:solidFill>
                <a:sysClr val="window" lastClr="FFFFFF">
                  <a:shade val="50000"/>
                </a:sysClr>
              </a:solidFill>
              <a:prstDash val="sysDot"/>
            </a:ln>
          </c:spPr>
        </c:majorGridlines>
        <c:numFmt formatCode="General" sourceLinked="1"/>
        <c:majorTickMark val="none"/>
        <c:minorTickMark val="none"/>
        <c:tickLblPos val="nextTo"/>
        <c:crossAx val="354359752"/>
        <c:crosses val="autoZero"/>
        <c:crossBetween val="between"/>
      </c:valAx>
    </c:plotArea>
    <c:legend>
      <c:legendPos val="r"/>
      <c:layout>
        <c:manualLayout>
          <c:xMode val="edge"/>
          <c:yMode val="edge"/>
          <c:x val="0.80459412452961454"/>
          <c:y val="0.136557669874599"/>
          <c:w val="0.19219302406476288"/>
          <c:h val="0.23614391951006161"/>
        </c:manualLayout>
      </c:layout>
      <c:overlay val="0"/>
      <c:txPr>
        <a:bodyPr/>
        <a:lstStyle/>
        <a:p>
          <a:pPr>
            <a:defRPr sz="1200" baseline="0"/>
          </a:pPr>
          <a:endParaRPr lang="ja-JP"/>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71699271481283E-2"/>
          <c:y val="0.10545375536667188"/>
          <c:w val="0.89108463794966808"/>
          <c:h val="0.70178825328953087"/>
        </c:manualLayout>
      </c:layout>
      <c:barChart>
        <c:barDir val="col"/>
        <c:grouping val="clustered"/>
        <c:varyColors val="0"/>
        <c:ser>
          <c:idx val="0"/>
          <c:order val="0"/>
          <c:tx>
            <c:v>H27</c:v>
          </c:tx>
          <c:spPr>
            <a:solidFill>
              <a:schemeClr val="bg1"/>
            </a:solidFill>
            <a:ln w="12700">
              <a:solidFill>
                <a:sysClr val="windowText" lastClr="000000"/>
              </a:solidFill>
            </a:ln>
          </c:spPr>
          <c:invertIfNegative val="0"/>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0</c:v>
              </c:pt>
              <c:pt idx="1">
                <c:v>28</c:v>
              </c:pt>
              <c:pt idx="2">
                <c:v>90</c:v>
              </c:pt>
              <c:pt idx="3">
                <c:v>126</c:v>
              </c:pt>
              <c:pt idx="4">
                <c:v>98</c:v>
              </c:pt>
              <c:pt idx="5">
                <c:v>73</c:v>
              </c:pt>
              <c:pt idx="6">
                <c:v>46</c:v>
              </c:pt>
              <c:pt idx="7">
                <c:v>19</c:v>
              </c:pt>
              <c:pt idx="8">
                <c:v>23</c:v>
              </c:pt>
            </c:numLit>
          </c:val>
        </c:ser>
        <c:ser>
          <c:idx val="1"/>
          <c:order val="1"/>
          <c:tx>
            <c:v>H28</c:v>
          </c:tx>
          <c:spPr>
            <a:pattFill prst="pct50"/>
            <a:ln w="12700">
              <a:solidFill>
                <a:schemeClr val="tx1"/>
              </a:solidFill>
            </a:ln>
          </c:spPr>
          <c:invertIfNegative val="0"/>
          <c:dLbls>
            <c:dLbl>
              <c:idx val="1"/>
              <c:layout>
                <c:manualLayout>
                  <c:x val="3.0023776439709166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2295507179249074E-3"/>
                  <c:y val="4.6295040934452728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2295507179249716E-3"/>
                  <c:y val="4.6292650918635303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3643595863166853E-3"/>
                  <c:y val="4.6296296296295504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2728719172633254E-2"/>
                  <c:y val="-3.6453776611257126E-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9003118727805968E-2"/>
                  <c:y val="-1.551372303627609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9093036899799291E-2"/>
                  <c:y val="1.50249430741679E-3"/>
                </c:manualLayout>
              </c:layout>
              <c:spPr>
                <a:solidFill>
                  <a:sysClr val="window" lastClr="FFFFFF"/>
                </a:solid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8"/>
              <c:layout>
                <c:manualLayout>
                  <c:x val="1.2728361895939481E-2"/>
                  <c:y val="1.388852435112279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1</c:v>
              </c:pt>
              <c:pt idx="1">
                <c:v>25</c:v>
              </c:pt>
              <c:pt idx="2">
                <c:v>56</c:v>
              </c:pt>
              <c:pt idx="3">
                <c:v>83</c:v>
              </c:pt>
              <c:pt idx="4">
                <c:v>86</c:v>
              </c:pt>
              <c:pt idx="5">
                <c:v>61</c:v>
              </c:pt>
              <c:pt idx="6">
                <c:v>33</c:v>
              </c:pt>
              <c:pt idx="7">
                <c:v>10</c:v>
              </c:pt>
              <c:pt idx="8">
                <c:v>22</c:v>
              </c:pt>
            </c:numLit>
          </c:val>
        </c:ser>
        <c:dLbls>
          <c:showLegendKey val="0"/>
          <c:showVal val="0"/>
          <c:showCatName val="0"/>
          <c:showSerName val="0"/>
          <c:showPercent val="0"/>
          <c:showBubbleSize val="0"/>
        </c:dLbls>
        <c:gapWidth val="150"/>
        <c:axId val="354353872"/>
        <c:axId val="355178432"/>
      </c:barChart>
      <c:catAx>
        <c:axId val="354353872"/>
        <c:scaling>
          <c:orientation val="minMax"/>
        </c:scaling>
        <c:delete val="0"/>
        <c:axPos val="b"/>
        <c:numFmt formatCode="General" sourceLinked="0"/>
        <c:majorTickMark val="out"/>
        <c:minorTickMark val="none"/>
        <c:tickLblPos val="nextTo"/>
        <c:spPr>
          <a:ln w="12700">
            <a:solidFill>
              <a:sysClr val="windowText" lastClr="000000"/>
            </a:solidFill>
          </a:ln>
        </c:spPr>
        <c:txPr>
          <a:bodyPr/>
          <a:lstStyle/>
          <a:p>
            <a:pPr>
              <a:defRPr sz="900"/>
            </a:pPr>
            <a:endParaRPr lang="ja-JP"/>
          </a:p>
        </c:txPr>
        <c:crossAx val="355178432"/>
        <c:crosses val="autoZero"/>
        <c:auto val="1"/>
        <c:lblAlgn val="ctr"/>
        <c:lblOffset val="100"/>
        <c:noMultiLvlLbl val="0"/>
      </c:catAx>
      <c:valAx>
        <c:axId val="355178432"/>
        <c:scaling>
          <c:orientation val="minMax"/>
        </c:scaling>
        <c:delete val="0"/>
        <c:axPos val="l"/>
        <c:majorGridlines>
          <c:spPr>
            <a:ln>
              <a:prstDash val="sysDot"/>
            </a:ln>
          </c:spPr>
        </c:majorGridlines>
        <c:numFmt formatCode="General" sourceLinked="1"/>
        <c:majorTickMark val="out"/>
        <c:minorTickMark val="none"/>
        <c:tickLblPos val="nextTo"/>
        <c:spPr>
          <a:ln w="12700">
            <a:solidFill>
              <a:sysClr val="windowText" lastClr="000000"/>
            </a:solidFill>
          </a:ln>
        </c:spPr>
        <c:crossAx val="354353872"/>
        <c:crosses val="autoZero"/>
        <c:crossBetween val="between"/>
      </c:valAx>
    </c:plotArea>
    <c:legend>
      <c:legendPos val="r"/>
      <c:layout>
        <c:manualLayout>
          <c:xMode val="edge"/>
          <c:yMode val="edge"/>
          <c:x val="0.76276251350934077"/>
          <c:y val="5.3950044323929636E-3"/>
          <c:w val="0.23401031341670522"/>
          <c:h val="9.4004971232900525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189" l="0.70000000000000062" r="0.70000000000000062" t="0.75000000000000189"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0.10871424299810623"/>
          <c:w val="0.89146888718556194"/>
          <c:h val="0.70134589189009588"/>
        </c:manualLayout>
      </c:layout>
      <c:barChart>
        <c:barDir val="col"/>
        <c:grouping val="clustered"/>
        <c:varyColors val="0"/>
        <c:ser>
          <c:idx val="0"/>
          <c:order val="0"/>
          <c:tx>
            <c:v>H27</c:v>
          </c:tx>
          <c:spPr>
            <a:solidFill>
              <a:schemeClr val="lt1"/>
            </a:solidFill>
            <a:ln w="12700">
              <a:solidFill>
                <a:schemeClr val="tx1"/>
              </a:solidFill>
            </a:ln>
          </c:spPr>
          <c:invertIfNegative val="0"/>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4</c:v>
              </c:pt>
              <c:pt idx="1">
                <c:v>138</c:v>
              </c:pt>
              <c:pt idx="2">
                <c:v>211</c:v>
              </c:pt>
              <c:pt idx="3">
                <c:v>242</c:v>
              </c:pt>
              <c:pt idx="4">
                <c:v>167</c:v>
              </c:pt>
              <c:pt idx="5">
                <c:v>135</c:v>
              </c:pt>
              <c:pt idx="6">
                <c:v>78</c:v>
              </c:pt>
              <c:pt idx="7">
                <c:v>43</c:v>
              </c:pt>
              <c:pt idx="8">
                <c:v>113</c:v>
              </c:pt>
            </c:numLit>
          </c:val>
        </c:ser>
        <c:ser>
          <c:idx val="1"/>
          <c:order val="1"/>
          <c:tx>
            <c:v>H28</c:v>
          </c:tx>
          <c:spPr>
            <a:pattFill prst="pct50"/>
            <a:ln w="12700">
              <a:solidFill>
                <a:prstClr val="black"/>
              </a:solidFill>
            </a:ln>
          </c:spPr>
          <c:invertIfNegative val="0"/>
          <c:dLbls>
            <c:dLbl>
              <c:idx val="1"/>
              <c:layout>
                <c:manualLayout>
                  <c:x val="2.0648967551622446E-2"/>
                  <c:y val="4.2194092827004216E-3"/>
                </c:manualLayout>
              </c:layout>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7699115044247787E-2"/>
                  <c:y val="-1.2658227848101266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7183006991382768E-2"/>
                  <c:y val="-3.8677471619301245E-17"/>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7662880635495783E-2"/>
                  <c:y val="5.4500149506628128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1763175620746521E-2"/>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3028592664854946E-2"/>
                  <c:y val="1.0079736868334497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9.4650779272060226E-3"/>
                  <c:y val="9.2592592592592813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6.379585326953748E-3"/>
                  <c:y val="0"/>
                </c:manualLayout>
              </c:layout>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7</c:v>
              </c:pt>
              <c:pt idx="1">
                <c:v>117</c:v>
              </c:pt>
              <c:pt idx="2">
                <c:v>136</c:v>
              </c:pt>
              <c:pt idx="3">
                <c:v>217</c:v>
              </c:pt>
              <c:pt idx="4">
                <c:v>156</c:v>
              </c:pt>
              <c:pt idx="5">
                <c:v>129</c:v>
              </c:pt>
              <c:pt idx="6">
                <c:v>68</c:v>
              </c:pt>
              <c:pt idx="7">
                <c:v>35</c:v>
              </c:pt>
              <c:pt idx="8">
                <c:v>106</c:v>
              </c:pt>
            </c:numLit>
          </c:val>
        </c:ser>
        <c:dLbls>
          <c:showLegendKey val="0"/>
          <c:showVal val="0"/>
          <c:showCatName val="0"/>
          <c:showSerName val="0"/>
          <c:showPercent val="0"/>
          <c:showBubbleSize val="0"/>
        </c:dLbls>
        <c:gapWidth val="150"/>
        <c:axId val="355179216"/>
        <c:axId val="355179608"/>
      </c:barChart>
      <c:catAx>
        <c:axId val="355179216"/>
        <c:scaling>
          <c:orientation val="minMax"/>
        </c:scaling>
        <c:delete val="0"/>
        <c:axPos val="b"/>
        <c:numFmt formatCode="General" sourceLinked="0"/>
        <c:majorTickMark val="out"/>
        <c:minorTickMark val="none"/>
        <c:tickLblPos val="nextTo"/>
        <c:txPr>
          <a:bodyPr/>
          <a:lstStyle/>
          <a:p>
            <a:pPr>
              <a:defRPr sz="900"/>
            </a:pPr>
            <a:endParaRPr lang="ja-JP"/>
          </a:p>
        </c:txPr>
        <c:crossAx val="355179608"/>
        <c:crosses val="autoZero"/>
        <c:auto val="1"/>
        <c:lblAlgn val="ctr"/>
        <c:lblOffset val="100"/>
        <c:noMultiLvlLbl val="0"/>
      </c:catAx>
      <c:valAx>
        <c:axId val="355179608"/>
        <c:scaling>
          <c:orientation val="minMax"/>
        </c:scaling>
        <c:delete val="0"/>
        <c:axPos val="l"/>
        <c:majorGridlines>
          <c:spPr>
            <a:ln>
              <a:prstDash val="sysDot"/>
            </a:ln>
          </c:spPr>
        </c:majorGridlines>
        <c:numFmt formatCode="General" sourceLinked="1"/>
        <c:majorTickMark val="out"/>
        <c:minorTickMark val="none"/>
        <c:tickLblPos val="nextTo"/>
        <c:crossAx val="355179216"/>
        <c:crosses val="autoZero"/>
        <c:crossBetween val="between"/>
      </c:valAx>
    </c:plotArea>
    <c:legend>
      <c:legendPos val="r"/>
      <c:layout>
        <c:manualLayout>
          <c:xMode val="edge"/>
          <c:yMode val="edge"/>
          <c:x val="0.77697791094697222"/>
          <c:y val="6.9281371474135354E-3"/>
          <c:w val="0.21863261561331385"/>
          <c:h val="9.1863517060367453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178" l="0.70000000000000062" r="0.70000000000000062" t="0.75000000000000178"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71699271481283E-2"/>
          <c:y val="7.4548702245552628E-2"/>
          <c:w val="0.79696699089084411"/>
          <c:h val="0.73269320501603963"/>
        </c:manualLayout>
      </c:layout>
      <c:barChart>
        <c:barDir val="col"/>
        <c:grouping val="clustered"/>
        <c:varyColors val="0"/>
        <c:ser>
          <c:idx val="0"/>
          <c:order val="0"/>
          <c:tx>
            <c:v>H26</c:v>
          </c:tx>
          <c:spPr>
            <a:solidFill>
              <a:schemeClr val="bg1"/>
            </a:solidFill>
            <a:ln w="12700">
              <a:solidFill>
                <a:sysClr val="windowText" lastClr="000000"/>
              </a:solidFill>
            </a:ln>
          </c:spPr>
          <c:invertIfNegative val="0"/>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0</c:v>
              </c:pt>
              <c:pt idx="1">
                <c:v>1</c:v>
              </c:pt>
              <c:pt idx="2">
                <c:v>5</c:v>
              </c:pt>
              <c:pt idx="3">
                <c:v>23</c:v>
              </c:pt>
              <c:pt idx="4">
                <c:v>31</c:v>
              </c:pt>
              <c:pt idx="5">
                <c:v>176</c:v>
              </c:pt>
              <c:pt idx="6">
                <c:v>277</c:v>
              </c:pt>
              <c:pt idx="7">
                <c:v>105</c:v>
              </c:pt>
              <c:pt idx="8">
                <c:v>20</c:v>
              </c:pt>
            </c:numLit>
          </c:val>
        </c:ser>
        <c:ser>
          <c:idx val="1"/>
          <c:order val="1"/>
          <c:tx>
            <c:v>H27</c:v>
          </c:tx>
          <c:spPr>
            <a:pattFill prst="pct50"/>
            <a:ln w="12700">
              <a:solidFill>
                <a:schemeClr val="tx1"/>
              </a:solidFill>
            </a:ln>
          </c:spPr>
          <c:invertIfNegative val="0"/>
          <c:dLbls>
            <c:dLbl>
              <c:idx val="1"/>
              <c:layout>
                <c:manualLayout>
                  <c:x val="-9.5465393794749876E-3"/>
                  <c:y val="8.487556272013459E-1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1821797931583231E-3"/>
                  <c:y val="4.6296296296296459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2295507179249724E-3"/>
                  <c:y val="4.6292650918635337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3643595863166853E-3"/>
                  <c:y val="4.6296296296295504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2728719172633254E-2"/>
                  <c:y val="-3.6453776611257169E-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21403736297669E-2"/>
                  <c:y val="-1.55137230362761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2230291801760095E-2"/>
                  <c:y val="-7.3275277676382346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9.5911069939787034E-3"/>
                  <c:y val="6.4347916775303821E-4"/>
                </c:manualLayout>
              </c:layout>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20歳未満</c:v>
              </c:pt>
              <c:pt idx="1">
                <c:v>20歳代</c:v>
              </c:pt>
              <c:pt idx="2">
                <c:v>30歳代</c:v>
              </c:pt>
              <c:pt idx="3">
                <c:v>40歳代</c:v>
              </c:pt>
              <c:pt idx="4">
                <c:v>50歳代</c:v>
              </c:pt>
              <c:pt idx="5">
                <c:v>60歳代</c:v>
              </c:pt>
              <c:pt idx="6">
                <c:v>70歳代</c:v>
              </c:pt>
              <c:pt idx="7">
                <c:v>80歳以上</c:v>
              </c:pt>
              <c:pt idx="8">
                <c:v>無回答</c:v>
              </c:pt>
            </c:strLit>
          </c:cat>
          <c:val>
            <c:numLit>
              <c:formatCode>General</c:formatCode>
              <c:ptCount val="9"/>
              <c:pt idx="0">
                <c:v>0</c:v>
              </c:pt>
              <c:pt idx="1">
                <c:v>0</c:v>
              </c:pt>
              <c:pt idx="2">
                <c:v>3</c:v>
              </c:pt>
              <c:pt idx="3">
                <c:v>4</c:v>
              </c:pt>
              <c:pt idx="4">
                <c:v>6</c:v>
              </c:pt>
              <c:pt idx="5">
                <c:v>32</c:v>
              </c:pt>
              <c:pt idx="6">
                <c:v>61</c:v>
              </c:pt>
              <c:pt idx="7">
                <c:v>36</c:v>
              </c:pt>
              <c:pt idx="8">
                <c:v>6</c:v>
              </c:pt>
            </c:numLit>
          </c:val>
        </c:ser>
        <c:dLbls>
          <c:showLegendKey val="0"/>
          <c:showVal val="0"/>
          <c:showCatName val="0"/>
          <c:showSerName val="0"/>
          <c:showPercent val="0"/>
          <c:showBubbleSize val="0"/>
        </c:dLbls>
        <c:gapWidth val="150"/>
        <c:axId val="355172552"/>
        <c:axId val="355177256"/>
      </c:barChart>
      <c:catAx>
        <c:axId val="355172552"/>
        <c:scaling>
          <c:orientation val="minMax"/>
        </c:scaling>
        <c:delete val="0"/>
        <c:axPos val="b"/>
        <c:numFmt formatCode="General" sourceLinked="0"/>
        <c:majorTickMark val="out"/>
        <c:minorTickMark val="none"/>
        <c:tickLblPos val="nextTo"/>
        <c:spPr>
          <a:ln w="12700">
            <a:solidFill>
              <a:sysClr val="windowText" lastClr="000000"/>
            </a:solidFill>
          </a:ln>
        </c:spPr>
        <c:txPr>
          <a:bodyPr/>
          <a:lstStyle/>
          <a:p>
            <a:pPr>
              <a:defRPr sz="900"/>
            </a:pPr>
            <a:endParaRPr lang="ja-JP"/>
          </a:p>
        </c:txPr>
        <c:crossAx val="355177256"/>
        <c:crosses val="autoZero"/>
        <c:auto val="1"/>
        <c:lblAlgn val="ctr"/>
        <c:lblOffset val="100"/>
        <c:noMultiLvlLbl val="0"/>
      </c:catAx>
      <c:valAx>
        <c:axId val="355177256"/>
        <c:scaling>
          <c:orientation val="minMax"/>
        </c:scaling>
        <c:delete val="0"/>
        <c:axPos val="l"/>
        <c:majorGridlines>
          <c:spPr>
            <a:ln>
              <a:prstDash val="sysDot"/>
            </a:ln>
          </c:spPr>
        </c:majorGridlines>
        <c:numFmt formatCode="General" sourceLinked="1"/>
        <c:majorTickMark val="out"/>
        <c:minorTickMark val="none"/>
        <c:tickLblPos val="nextTo"/>
        <c:spPr>
          <a:ln w="12700">
            <a:solidFill>
              <a:sysClr val="windowText" lastClr="000000"/>
            </a:solidFill>
          </a:ln>
        </c:spPr>
        <c:crossAx val="355172552"/>
        <c:crosses val="autoZero"/>
        <c:crossBetween val="between"/>
      </c:valAx>
    </c:plotArea>
    <c:legend>
      <c:legendPos val="r"/>
      <c:layout>
        <c:manualLayout>
          <c:xMode val="edge"/>
          <c:yMode val="edge"/>
          <c:x val="0.87570368997992898"/>
          <c:y val="0.16433544765237704"/>
          <c:w val="0.11793188204415624"/>
          <c:h val="0.21762540099154273"/>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11" l="0.70000000000000062" r="0.70000000000000062" t="0.75000000000000211"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363496521920189"/>
          <c:y val="0.25572797222281762"/>
          <c:w val="0.4517665755892763"/>
          <c:h val="0.69470845093173472"/>
        </c:manualLayout>
      </c:layout>
      <c:pieChart>
        <c:varyColors val="1"/>
        <c:ser>
          <c:idx val="0"/>
          <c:order val="0"/>
          <c:spPr>
            <a:solidFill>
              <a:srgbClr val="9999FF"/>
            </a:solidFill>
            <a:ln w="12700">
              <a:solidFill>
                <a:srgbClr val="000000"/>
              </a:solidFill>
              <a:prstDash val="solid"/>
            </a:ln>
          </c:spPr>
          <c:dPt>
            <c:idx val="0"/>
            <c:bubble3D val="0"/>
            <c:spPr>
              <a:solidFill>
                <a:srgbClr val="FFFFFF"/>
              </a:solidFill>
              <a:ln w="12700">
                <a:solidFill>
                  <a:srgbClr val="000000"/>
                </a:solidFill>
                <a:prstDash val="solid"/>
              </a:ln>
            </c:spPr>
          </c:dPt>
          <c:dPt>
            <c:idx val="1"/>
            <c:bubble3D val="0"/>
            <c:spPr>
              <a:pattFill prst="pct20">
                <a:fgClr>
                  <a:srgbClr val="000000"/>
                </a:fgClr>
                <a:bgClr>
                  <a:srgbClr val="FFFFFF"/>
                </a:bgClr>
              </a:pattFill>
              <a:ln w="12700">
                <a:solidFill>
                  <a:srgbClr val="000000"/>
                </a:solidFill>
                <a:prstDash val="solid"/>
              </a:ln>
            </c:spPr>
          </c:dPt>
          <c:dPt>
            <c:idx val="2"/>
            <c:bubble3D val="0"/>
            <c:spPr>
              <a:pattFill prst="dotGrid">
                <a:fgClr>
                  <a:srgbClr val="000000"/>
                </a:fgClr>
                <a:bgClr>
                  <a:srgbClr val="FFFFFF"/>
                </a:bgClr>
              </a:pattFill>
              <a:ln w="12700">
                <a:solidFill>
                  <a:srgbClr val="000000"/>
                </a:solidFill>
                <a:prstDash val="solid"/>
              </a:ln>
            </c:spPr>
          </c:dPt>
          <c:dPt>
            <c:idx val="3"/>
            <c:bubble3D val="0"/>
            <c:spPr>
              <a:pattFill prst="ltDnDiag">
                <a:fgClr>
                  <a:srgbClr val="000000"/>
                </a:fgClr>
                <a:bgClr>
                  <a:srgbClr val="FFFFFF"/>
                </a:bgClr>
              </a:pattFill>
              <a:ln w="12700">
                <a:solidFill>
                  <a:srgbClr val="000000"/>
                </a:solidFill>
                <a:prstDash val="solid"/>
              </a:ln>
            </c:spPr>
          </c:dPt>
          <c:dPt>
            <c:idx val="4"/>
            <c:bubble3D val="0"/>
            <c:spPr>
              <a:pattFill prst="ltVert">
                <a:fgClr>
                  <a:srgbClr val="000000"/>
                </a:fgClr>
                <a:bgClr>
                  <a:srgbClr val="FFFFFF"/>
                </a:bgClr>
              </a:pattFill>
              <a:ln w="12700">
                <a:solidFill>
                  <a:srgbClr val="000000"/>
                </a:solidFill>
                <a:prstDash val="solid"/>
              </a:ln>
            </c:spPr>
          </c:dPt>
          <c:dPt>
            <c:idx val="5"/>
            <c:bubble3D val="0"/>
            <c:spPr>
              <a:pattFill prst="pct70">
                <a:fgClr>
                  <a:srgbClr val="000000"/>
                </a:fgClr>
                <a:bgClr>
                  <a:srgbClr val="FFFFFF"/>
                </a:bgClr>
              </a:pattFill>
              <a:ln w="12700">
                <a:solidFill>
                  <a:srgbClr val="000000"/>
                </a:solidFill>
                <a:prstDash val="solid"/>
              </a:ln>
            </c:spPr>
          </c:dPt>
          <c:dLbls>
            <c:dLbl>
              <c:idx val="0"/>
              <c:layout>
                <c:manualLayout>
                  <c:x val="-0.1955222409425896"/>
                  <c:y val="-0.14788239618617746"/>
                </c:manualLayout>
              </c:layout>
              <c:tx>
                <c:rich>
                  <a:bodyPr/>
                  <a:lstStyle/>
                  <a:p>
                    <a:pPr>
                      <a:defRPr sz="1400">
                        <a:solidFill>
                          <a:sysClr val="windowText" lastClr="000000"/>
                        </a:solidFill>
                      </a:defRPr>
                    </a:pPr>
                    <a:r>
                      <a:rPr lang="ja-JP" altLang="en-US" sz="1400">
                        <a:solidFill>
                          <a:sysClr val="windowText" lastClr="000000"/>
                        </a:solidFill>
                      </a:rPr>
                      <a:t>当日処理</a:t>
                    </a:r>
                  </a:p>
                  <a:p>
                    <a:pPr>
                      <a:defRPr sz="1400">
                        <a:solidFill>
                          <a:sysClr val="windowText" lastClr="000000"/>
                        </a:solidFill>
                      </a:defRPr>
                    </a:pPr>
                    <a:r>
                      <a:rPr lang="en-US" altLang="ja-JP" sz="1400">
                        <a:solidFill>
                          <a:sysClr val="windowText" lastClr="000000"/>
                        </a:solidFill>
                      </a:rPr>
                      <a:t>48,617</a:t>
                    </a:r>
                    <a:r>
                      <a:rPr lang="ja-JP" altLang="en-US" sz="1400">
                        <a:solidFill>
                          <a:sysClr val="windowText" lastClr="000000"/>
                        </a:solidFill>
                      </a:rPr>
                      <a:t>件 （</a:t>
                    </a:r>
                    <a:r>
                      <a:rPr lang="en-US" altLang="ja-JP" sz="1400">
                        <a:solidFill>
                          <a:sysClr val="windowText" lastClr="000000"/>
                        </a:solidFill>
                      </a:rPr>
                      <a:t>78.7%</a:t>
                    </a:r>
                    <a:r>
                      <a:rPr lang="ja-JP" altLang="en-US" sz="1400">
                        <a:solidFill>
                          <a:sysClr val="windowText" lastClr="000000"/>
                        </a:solidFill>
                      </a:rPr>
                      <a:t>）</a:t>
                    </a:r>
                  </a:p>
                </c:rich>
              </c:tx>
              <c:numFmt formatCode="0.0%" sourceLinked="0"/>
              <c:spPr>
                <a:ln>
                  <a:noFill/>
                </a:ln>
              </c:spPr>
              <c:dLblPos val="bestFit"/>
              <c:showLegendKey val="0"/>
              <c:showVal val="1"/>
              <c:showCatName val="1"/>
              <c:showSerName val="0"/>
              <c:showPercent val="1"/>
              <c:showBubbleSize val="0"/>
              <c:extLst>
                <c:ext xmlns:c15="http://schemas.microsoft.com/office/drawing/2012/chart" uri="{CE6537A1-D6FC-4f65-9D91-7224C49458BB}"/>
              </c:extLst>
            </c:dLbl>
            <c:dLbl>
              <c:idx val="1"/>
              <c:layout>
                <c:manualLayout>
                  <c:x val="-0.13431015446213329"/>
                  <c:y val="0.2512084820357387"/>
                </c:manualLayout>
              </c:layout>
              <c:tx>
                <c:rich>
                  <a:bodyPr/>
                  <a:lstStyle/>
                  <a:p>
                    <a:r>
                      <a:rPr lang="ja-JP" altLang="en-US"/>
                      <a:t>２日～７日</a:t>
                    </a:r>
                  </a:p>
                  <a:p>
                    <a:r>
                      <a:rPr lang="ja-JP" altLang="en-US"/>
                      <a:t> </a:t>
                    </a:r>
                    <a:r>
                      <a:rPr lang="en-US" altLang="ja-JP"/>
                      <a:t>4,114</a:t>
                    </a:r>
                    <a:r>
                      <a:rPr lang="ja-JP" altLang="en-US"/>
                      <a:t>件</a:t>
                    </a:r>
                  </a:p>
                  <a:p>
                    <a:r>
                      <a:rPr lang="ja-JP" altLang="en-US"/>
                      <a:t> （</a:t>
                    </a:r>
                    <a:r>
                      <a:rPr lang="en-US" altLang="ja-JP"/>
                      <a:t>6.7%</a:t>
                    </a:r>
                    <a:r>
                      <a:rPr lang="ja-JP" altLang="en-US"/>
                      <a:t>）</a:t>
                    </a:r>
                  </a:p>
                </c:rich>
              </c:tx>
              <c:dLblPos val="bestFit"/>
              <c:showLegendKey val="0"/>
              <c:showVal val="1"/>
              <c:showCatName val="1"/>
              <c:showSerName val="0"/>
              <c:showPercent val="1"/>
              <c:showBubbleSize val="0"/>
              <c:extLst>
                <c:ext xmlns:c15="http://schemas.microsoft.com/office/drawing/2012/chart" uri="{CE6537A1-D6FC-4f65-9D91-7224C49458BB}"/>
              </c:extLst>
            </c:dLbl>
            <c:dLbl>
              <c:idx val="2"/>
              <c:layout>
                <c:manualLayout>
                  <c:x val="-0.18713719736997944"/>
                  <c:y val="0.13855553005666157"/>
                </c:manualLayout>
              </c:layout>
              <c:tx>
                <c:rich>
                  <a:bodyPr/>
                  <a:lstStyle/>
                  <a:p>
                    <a:r>
                      <a:rPr lang="ja-JP" altLang="en-US"/>
                      <a:t>８日～</a:t>
                    </a:r>
                    <a:r>
                      <a:rPr lang="en-US" altLang="ja-JP"/>
                      <a:t>30</a:t>
                    </a:r>
                    <a:r>
                      <a:rPr lang="ja-JP" altLang="en-US"/>
                      <a:t>日</a:t>
                    </a:r>
                  </a:p>
                  <a:p>
                    <a:r>
                      <a:rPr lang="ja-JP" altLang="en-US"/>
                      <a:t> </a:t>
                    </a:r>
                    <a:r>
                      <a:rPr lang="en-US" altLang="ja-JP"/>
                      <a:t>5,124</a:t>
                    </a:r>
                    <a:r>
                      <a:rPr lang="ja-JP" altLang="en-US"/>
                      <a:t>件 </a:t>
                    </a:r>
                  </a:p>
                  <a:p>
                    <a:r>
                      <a:rPr lang="ja-JP" altLang="en-US"/>
                      <a:t>（</a:t>
                    </a:r>
                    <a:r>
                      <a:rPr lang="en-US" altLang="ja-JP"/>
                      <a:t>8.3%</a:t>
                    </a:r>
                    <a:r>
                      <a:rPr lang="ja-JP" altLang="en-US"/>
                      <a:t>）</a:t>
                    </a:r>
                  </a:p>
                </c:rich>
              </c:tx>
              <c:dLblPos val="bestFit"/>
              <c:showLegendKey val="0"/>
              <c:showVal val="1"/>
              <c:showCatName val="1"/>
              <c:showSerName val="0"/>
              <c:showPercent val="1"/>
              <c:showBubbleSize val="0"/>
              <c:extLst>
                <c:ext xmlns:c15="http://schemas.microsoft.com/office/drawing/2012/chart" uri="{CE6537A1-D6FC-4f65-9D91-7224C49458BB}"/>
              </c:extLst>
            </c:dLbl>
            <c:dLbl>
              <c:idx val="3"/>
              <c:layout>
                <c:manualLayout>
                  <c:x val="-9.5159243788536185E-2"/>
                  <c:y val="-6.8622822035735928E-3"/>
                </c:manualLayout>
              </c:layout>
              <c:tx>
                <c:rich>
                  <a:bodyPr wrap="square" lIns="38100" tIns="19050" rIns="38100" bIns="19050" anchor="ctr">
                    <a:noAutofit/>
                  </a:bodyPr>
                  <a:lstStyle/>
                  <a:p>
                    <a:pPr>
                      <a:defRPr sz="1400">
                        <a:solidFill>
                          <a:sysClr val="windowText" lastClr="000000"/>
                        </a:solidFill>
                      </a:defRPr>
                    </a:pPr>
                    <a:r>
                      <a:rPr lang="en-US" altLang="ja-JP" sz="1400">
                        <a:solidFill>
                          <a:sysClr val="windowText" lastClr="000000"/>
                        </a:solidFill>
                      </a:rPr>
                      <a:t>31</a:t>
                    </a:r>
                    <a:r>
                      <a:rPr lang="ja-JP" altLang="en-US" sz="1400">
                        <a:solidFill>
                          <a:sysClr val="windowText" lastClr="000000"/>
                        </a:solidFill>
                      </a:rPr>
                      <a:t>日～</a:t>
                    </a:r>
                    <a:r>
                      <a:rPr lang="en-US" altLang="ja-JP" sz="1400">
                        <a:solidFill>
                          <a:sysClr val="windowText" lastClr="000000"/>
                        </a:solidFill>
                      </a:rPr>
                      <a:t>60</a:t>
                    </a:r>
                    <a:r>
                      <a:rPr lang="ja-JP" altLang="en-US" sz="1400">
                        <a:solidFill>
                          <a:sysClr val="windowText" lastClr="000000"/>
                        </a:solidFill>
                      </a:rPr>
                      <a:t>日</a:t>
                    </a:r>
                  </a:p>
                  <a:p>
                    <a:pPr>
                      <a:defRPr sz="1400">
                        <a:solidFill>
                          <a:sysClr val="windowText" lastClr="000000"/>
                        </a:solidFill>
                      </a:defRPr>
                    </a:pPr>
                    <a:r>
                      <a:rPr lang="ja-JP" altLang="en-US" sz="1400">
                        <a:solidFill>
                          <a:sysClr val="windowText" lastClr="000000"/>
                        </a:solidFill>
                      </a:rPr>
                      <a:t> </a:t>
                    </a:r>
                    <a:r>
                      <a:rPr lang="en-US" altLang="ja-JP" sz="1400">
                        <a:solidFill>
                          <a:sysClr val="windowText" lastClr="000000"/>
                        </a:solidFill>
                      </a:rPr>
                      <a:t>1,612</a:t>
                    </a:r>
                    <a:r>
                      <a:rPr lang="ja-JP" altLang="en-US" sz="1400">
                        <a:solidFill>
                          <a:sysClr val="windowText" lastClr="000000"/>
                        </a:solidFill>
                      </a:rPr>
                      <a:t>件 </a:t>
                    </a:r>
                  </a:p>
                  <a:p>
                    <a:pPr>
                      <a:defRPr sz="1400">
                        <a:solidFill>
                          <a:sysClr val="windowText" lastClr="000000"/>
                        </a:solidFill>
                      </a:defRPr>
                    </a:pPr>
                    <a:r>
                      <a:rPr lang="ja-JP" altLang="en-US" sz="1400">
                        <a:solidFill>
                          <a:sysClr val="windowText" lastClr="000000"/>
                        </a:solidFill>
                      </a:rPr>
                      <a:t>（</a:t>
                    </a:r>
                    <a:r>
                      <a:rPr lang="en-US" altLang="ja-JP" sz="1400">
                        <a:solidFill>
                          <a:sysClr val="windowText" lastClr="000000"/>
                        </a:solidFill>
                      </a:rPr>
                      <a:t>2.6%</a:t>
                    </a:r>
                    <a:r>
                      <a:rPr lang="ja-JP" altLang="en-US" sz="1400">
                        <a:solidFill>
                          <a:sysClr val="windowText" lastClr="000000"/>
                        </a:solidFill>
                      </a:rPr>
                      <a:t>）</a:t>
                    </a:r>
                  </a:p>
                </c:rich>
              </c:tx>
              <c:numFmt formatCode="0.0%" sourceLinked="0"/>
              <c:spPr>
                <a:noFill/>
                <a:ln>
                  <a:noFill/>
                </a:ln>
                <a:effectLst/>
              </c:spPr>
              <c:dLblPos val="bestFit"/>
              <c:showLegendKey val="0"/>
              <c:showVal val="1"/>
              <c:showCatName val="1"/>
              <c:showSerName val="0"/>
              <c:showPercent val="1"/>
              <c:showBubbleSize val="0"/>
              <c:extLst>
                <c:ext xmlns:c15="http://schemas.microsoft.com/office/drawing/2012/chart" uri="{CE6537A1-D6FC-4f65-9D91-7224C49458BB}">
                  <c15:layout>
                    <c:manualLayout>
                      <c:w val="0.19751753912574205"/>
                      <c:h val="0.25728907164188242"/>
                    </c:manualLayout>
                  </c15:layout>
                </c:ext>
              </c:extLst>
            </c:dLbl>
            <c:dLbl>
              <c:idx val="4"/>
              <c:layout>
                <c:manualLayout>
                  <c:x val="4.0283345585579458E-2"/>
                  <c:y val="-2.8034639928026902E-2"/>
                </c:manualLayout>
              </c:layout>
              <c:tx>
                <c:rich>
                  <a:bodyPr/>
                  <a:lstStyle/>
                  <a:p>
                    <a:r>
                      <a:rPr lang="en-US" altLang="ja-JP"/>
                      <a:t>61</a:t>
                    </a:r>
                    <a:r>
                      <a:rPr lang="ja-JP" altLang="en-US"/>
                      <a:t>日以上</a:t>
                    </a:r>
                  </a:p>
                  <a:p>
                    <a:r>
                      <a:rPr lang="ja-JP" altLang="en-US"/>
                      <a:t> </a:t>
                    </a:r>
                    <a:r>
                      <a:rPr lang="en-US" altLang="ja-JP"/>
                      <a:t>1,258</a:t>
                    </a:r>
                    <a:r>
                      <a:rPr lang="ja-JP" altLang="en-US"/>
                      <a:t>件</a:t>
                    </a:r>
                  </a:p>
                  <a:p>
                    <a:r>
                      <a:rPr lang="ja-JP" altLang="en-US"/>
                      <a:t> （</a:t>
                    </a:r>
                    <a:r>
                      <a:rPr lang="en-US" altLang="ja-JP"/>
                      <a:t>2.0%</a:t>
                    </a:r>
                    <a:r>
                      <a:rPr lang="ja-JP" altLang="en-US"/>
                      <a:t>）</a:t>
                    </a:r>
                  </a:p>
                </c:rich>
              </c:tx>
              <c:dLblPos val="bestFit"/>
              <c:showLegendKey val="0"/>
              <c:showVal val="1"/>
              <c:showCatName val="1"/>
              <c:showSerName val="0"/>
              <c:showPercent val="1"/>
              <c:showBubbleSize val="0"/>
              <c:extLst>
                <c:ext xmlns:c15="http://schemas.microsoft.com/office/drawing/2012/chart" uri="{CE6537A1-D6FC-4f65-9D91-7224C49458BB}"/>
              </c:extLst>
            </c:dLbl>
            <c:dLbl>
              <c:idx val="5"/>
              <c:layout>
                <c:manualLayout>
                  <c:x val="0.16623326293603477"/>
                  <c:y val="-1.5655246356780179E-2"/>
                </c:manualLayout>
              </c:layout>
              <c:tx>
                <c:rich>
                  <a:bodyPr/>
                  <a:lstStyle/>
                  <a:p>
                    <a:r>
                      <a:rPr lang="ja-JP" altLang="en-US"/>
                      <a:t>処理中</a:t>
                    </a:r>
                  </a:p>
                  <a:p>
                    <a:r>
                      <a:rPr lang="ja-JP" altLang="en-US"/>
                      <a:t> </a:t>
                    </a:r>
                    <a:r>
                      <a:rPr lang="en-US" altLang="ja-JP"/>
                      <a:t>1,020</a:t>
                    </a:r>
                    <a:r>
                      <a:rPr lang="ja-JP" altLang="en-US"/>
                      <a:t>件</a:t>
                    </a:r>
                  </a:p>
                  <a:p>
                    <a:r>
                      <a:rPr lang="ja-JP" altLang="en-US"/>
                      <a:t>（</a:t>
                    </a:r>
                    <a:r>
                      <a:rPr lang="en-US" altLang="ja-JP"/>
                      <a:t>1.7%</a:t>
                    </a:r>
                    <a:r>
                      <a:rPr lang="ja-JP" altLang="en-US"/>
                      <a:t>）</a:t>
                    </a:r>
                  </a:p>
                </c:rich>
              </c:tx>
              <c:dLblPos val="bestFit"/>
              <c:showLegendKey val="0"/>
              <c:showVal val="1"/>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wrap="square" lIns="38100" tIns="19050" rIns="38100" bIns="19050" anchor="ctr">
                <a:spAutoFit/>
              </a:bodyPr>
              <a:lstStyle/>
              <a:p>
                <a:pPr>
                  <a:defRPr sz="1400">
                    <a:solidFill>
                      <a:sysClr val="windowText" lastClr="000000"/>
                    </a:solidFill>
                  </a:defRPr>
                </a:pPr>
                <a:endParaRPr lang="ja-JP"/>
              </a:p>
            </c:tx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付図7!$A$2:$A$7</c:f>
              <c:strCache>
                <c:ptCount val="6"/>
                <c:pt idx="0">
                  <c:v>当日処理</c:v>
                </c:pt>
                <c:pt idx="1">
                  <c:v>２日～７日</c:v>
                </c:pt>
                <c:pt idx="2">
                  <c:v>８日～30日</c:v>
                </c:pt>
                <c:pt idx="3">
                  <c:v>31日～60日</c:v>
                </c:pt>
                <c:pt idx="4">
                  <c:v>61日以上</c:v>
                </c:pt>
                <c:pt idx="5">
                  <c:v>処理中</c:v>
                </c:pt>
              </c:strCache>
            </c:strRef>
          </c:cat>
          <c:val>
            <c:numRef>
              <c:f>付図7!$B$2:$B$7</c:f>
              <c:numCache>
                <c:formatCode>#,##0_ </c:formatCode>
                <c:ptCount val="6"/>
                <c:pt idx="0">
                  <c:v>48617</c:v>
                </c:pt>
                <c:pt idx="1">
                  <c:v>4114</c:v>
                </c:pt>
                <c:pt idx="2">
                  <c:v>5124</c:v>
                </c:pt>
                <c:pt idx="3">
                  <c:v>1612</c:v>
                </c:pt>
                <c:pt idx="4">
                  <c:v>1258</c:v>
                </c:pt>
                <c:pt idx="5">
                  <c:v>1020</c:v>
                </c:pt>
              </c:numCache>
            </c:numRef>
          </c:val>
        </c:ser>
        <c:dLbls>
          <c:showLegendKey val="0"/>
          <c:showVal val="0"/>
          <c:showCatName val="1"/>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55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35603586159393E-2"/>
          <c:y val="6.3605161324876924E-2"/>
          <c:w val="0.93180840879355953"/>
          <c:h val="0.82944508170014863"/>
        </c:manualLayout>
      </c:layout>
      <c:barChart>
        <c:barDir val="col"/>
        <c:grouping val="clustered"/>
        <c:varyColors val="0"/>
        <c:ser>
          <c:idx val="0"/>
          <c:order val="0"/>
          <c:tx>
            <c:strRef>
              <c:f>'8苦情相談の契約当事者年代別件数'!$A$3</c:f>
              <c:strCache>
                <c:ptCount val="1"/>
                <c:pt idx="0">
                  <c:v>令和２年度</c:v>
                </c:pt>
              </c:strCache>
            </c:strRef>
          </c:tx>
          <c:spPr>
            <a:solidFill>
              <a:schemeClr val="bg1"/>
            </a:solidFill>
            <a:ln w="12700">
              <a:solidFill>
                <a:srgbClr val="000000"/>
              </a:solidFill>
            </a:ln>
          </c:spPr>
          <c:invertIfNegative val="0"/>
          <c:dLbls>
            <c:dLbl>
              <c:idx val="0"/>
              <c:layout>
                <c:manualLayout>
                  <c:x val="-4.5689236669940979E-3"/>
                  <c:y val="-2.039781121262569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3.3382156869105513E-3"/>
                  <c:y val="-1.546634471615842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1.4189637110265485E-3"/>
                  <c:y val="-2.3923124645727982E-2"/>
                </c:manualLayout>
              </c:layout>
              <c:numFmt formatCode="#,##0_);[Red]\(#,##0\)" sourceLinked="0"/>
              <c:spPr>
                <a:noFill/>
                <a:ln>
                  <a:noFill/>
                </a:ln>
                <a:effectLst/>
              </c:spPr>
              <c:txPr>
                <a:bodyPr wrap="square" lIns="38100" tIns="19050" rIns="38100" bIns="19050" anchor="ctr">
                  <a:spAutoFit/>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2.4009282312440405E-3"/>
                  <c:y val="-1.7029158539796793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2733898300615755E-3"/>
                  <c:y val="-1.640095335437021E-2"/>
                </c:manualLayout>
              </c:layout>
              <c:numFmt formatCode="#,##0_);[Red]\(#,##0\)" sourceLinked="0"/>
              <c:spPr>
                <a:noFill/>
                <a:ln>
                  <a:noFill/>
                </a:ln>
                <a:effectLst/>
              </c:spPr>
              <c:txPr>
                <a:bodyPr wrap="square" lIns="38100" tIns="19050" rIns="38100" bIns="19050" anchor="ctr">
                  <a:spAutoFit/>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8.1488067590688431E-4"/>
                  <c:y val="-2.0576118830087791E-2"/>
                </c:manualLayout>
              </c:layout>
              <c:numFmt formatCode="#,##0_);[Red]\(#,##0\)" sourceLinked="0"/>
              <c:spPr>
                <a:no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1.2649246186803901E-4"/>
                  <c:y val="-1.7840915684375434E-2"/>
                </c:manualLayout>
              </c:layout>
              <c:numFmt formatCode="#,##0_);[Red]\(#,##0\)" sourceLinked="0"/>
              <c:spPr>
                <a:no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8.0357010347528554E-2"/>
                      <c:h val="4.3196544276457881E-2"/>
                    </c:manualLayout>
                  </c15:layout>
                </c:ext>
              </c:extLst>
            </c:dLbl>
            <c:dLbl>
              <c:idx val="7"/>
              <c:layout>
                <c:manualLayout>
                  <c:x val="-7.7410672475587443E-3"/>
                  <c:y val="-1.830052086355333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9.5114282435256655E-3"/>
                  <c:y val="-1.5375294017879911E-2"/>
                </c:manualLayout>
              </c:layout>
              <c:dLblPos val="outEnd"/>
              <c:showLegendKey val="0"/>
              <c:showVal val="1"/>
              <c:showCatName val="0"/>
              <c:showSerName val="0"/>
              <c:showPercent val="0"/>
              <c:showBubbleSize val="0"/>
              <c:extLst>
                <c:ext xmlns:c15="http://schemas.microsoft.com/office/drawing/2012/chart" uri="{CE6537A1-D6FC-4f65-9D91-7224C49458BB}"/>
              </c:extLst>
            </c:dLbl>
            <c:numFmt formatCode="#,##0_);[Red]\(#,##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20歳未満</c:v>
              </c:pt>
              <c:pt idx="1">
                <c:v>20歳代</c:v>
              </c:pt>
              <c:pt idx="2">
                <c:v>30歳代</c:v>
              </c:pt>
              <c:pt idx="3">
                <c:v>40歳代</c:v>
              </c:pt>
              <c:pt idx="4">
                <c:v>50歳代</c:v>
              </c:pt>
              <c:pt idx="5">
                <c:v>60歳代</c:v>
              </c:pt>
              <c:pt idx="6">
                <c:v>70歳代</c:v>
              </c:pt>
              <c:pt idx="7">
                <c:v>80歳以上</c:v>
              </c:pt>
              <c:pt idx="8">
                <c:v>不明等</c:v>
              </c:pt>
            </c:strLit>
          </c:cat>
          <c:val>
            <c:numRef>
              <c:f>'8苦情相談の契約当事者年代別件数'!$C$3:$K$3</c:f>
              <c:numCache>
                <c:formatCode>#,##0_);[Red]\(#,##0\)</c:formatCode>
                <c:ptCount val="9"/>
                <c:pt idx="0">
                  <c:v>1715</c:v>
                </c:pt>
                <c:pt idx="1">
                  <c:v>6418</c:v>
                </c:pt>
                <c:pt idx="2">
                  <c:v>6787</c:v>
                </c:pt>
                <c:pt idx="3">
                  <c:v>9415</c:v>
                </c:pt>
                <c:pt idx="4">
                  <c:v>10175</c:v>
                </c:pt>
                <c:pt idx="5">
                  <c:v>7890</c:v>
                </c:pt>
                <c:pt idx="6">
                  <c:v>8620</c:v>
                </c:pt>
                <c:pt idx="7">
                  <c:v>5054</c:v>
                </c:pt>
                <c:pt idx="8">
                  <c:v>5671</c:v>
                </c:pt>
              </c:numCache>
            </c:numRef>
          </c:val>
        </c:ser>
        <c:ser>
          <c:idx val="1"/>
          <c:order val="1"/>
          <c:tx>
            <c:strRef>
              <c:f>'8苦情相談の契約当事者年代別件数'!$A$4</c:f>
              <c:strCache>
                <c:ptCount val="1"/>
                <c:pt idx="0">
                  <c:v>令和３年度</c:v>
                </c:pt>
              </c:strCache>
            </c:strRef>
          </c:tx>
          <c:spPr>
            <a:pattFill prst="pct50">
              <a:fgClr>
                <a:schemeClr val="tx1"/>
              </a:fgClr>
              <a:bgClr>
                <a:schemeClr val="bg1"/>
              </a:bgClr>
            </a:pattFill>
            <a:ln w="12700">
              <a:solidFill>
                <a:schemeClr val="tx1"/>
              </a:solidFill>
            </a:ln>
          </c:spPr>
          <c:invertIfNegative val="0"/>
          <c:dLbls>
            <c:dLbl>
              <c:idx val="0"/>
              <c:layout>
                <c:manualLayout>
                  <c:x val="1.409824648372119E-2"/>
                  <c:y val="-2.4725174179093153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1.8592795994095412E-2"/>
                  <c:y val="-1.9759340507295265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1.2880443599280143E-2"/>
                  <c:y val="-1.3602483363162851E-2"/>
                </c:manualLayout>
              </c:layout>
              <c:numFmt formatCode="#,##0_);\(#,##0\)" sourceLinked="0"/>
              <c:spPr>
                <a:no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4301350145705716E-2"/>
                  <c:y val="-2.360065342265821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2080428804277997E-2"/>
                  <c:y val="-3.1230389509531338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7372695363548088E-2"/>
                  <c:y val="-1.1302560577725607E-2"/>
                </c:manualLayout>
              </c:layout>
              <c:numFmt formatCode="#,##0_);\(#,##0\)" sourceLinked="0"/>
              <c:spPr>
                <a:noFill/>
                <a:ln>
                  <a:noFill/>
                </a:ln>
                <a:effectLst/>
              </c:spPr>
              <c:txPr>
                <a:bodyPr wrap="square" lIns="38100" tIns="19050" rIns="38100" bIns="19050" anchor="ctr">
                  <a:spAutoFit/>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1.7015629972010681E-2"/>
                  <c:y val="-1.7164841933309825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1001721768485221E-2"/>
                  <c:y val="-2.40143985074826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1.2295851219354507E-2"/>
                  <c:y val="-1.9953269568089356E-2"/>
                </c:manualLayout>
              </c:layout>
              <c:dLblPos val="outEnd"/>
              <c:showLegendKey val="0"/>
              <c:showVal val="1"/>
              <c:showCatName val="0"/>
              <c:showSerName val="0"/>
              <c:showPercent val="0"/>
              <c:showBubbleSize val="0"/>
              <c:extLst>
                <c:ext xmlns:c15="http://schemas.microsoft.com/office/drawing/2012/chart" uri="{CE6537A1-D6FC-4f65-9D91-7224C49458BB}"/>
              </c:extLst>
            </c:dLbl>
            <c:numFmt formatCode="#,##0_);\(#,##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20歳未満</c:v>
              </c:pt>
              <c:pt idx="1">
                <c:v>20歳代</c:v>
              </c:pt>
              <c:pt idx="2">
                <c:v>30歳代</c:v>
              </c:pt>
              <c:pt idx="3">
                <c:v>40歳代</c:v>
              </c:pt>
              <c:pt idx="4">
                <c:v>50歳代</c:v>
              </c:pt>
              <c:pt idx="5">
                <c:v>60歳代</c:v>
              </c:pt>
              <c:pt idx="6">
                <c:v>70歳代</c:v>
              </c:pt>
              <c:pt idx="7">
                <c:v>80歳以上</c:v>
              </c:pt>
              <c:pt idx="8">
                <c:v>不明等</c:v>
              </c:pt>
            </c:strLit>
          </c:cat>
          <c:val>
            <c:numRef>
              <c:f>'8苦情相談の契約当事者年代別件数'!$C$4:$K$4</c:f>
              <c:numCache>
                <c:formatCode>#,##0_);[Red]\(#,##0\)</c:formatCode>
                <c:ptCount val="9"/>
                <c:pt idx="0">
                  <c:v>1319</c:v>
                </c:pt>
                <c:pt idx="1">
                  <c:v>5769</c:v>
                </c:pt>
                <c:pt idx="2">
                  <c:v>6033</c:v>
                </c:pt>
                <c:pt idx="3">
                  <c:v>7850</c:v>
                </c:pt>
                <c:pt idx="4">
                  <c:v>8925</c:v>
                </c:pt>
                <c:pt idx="5">
                  <c:v>7286</c:v>
                </c:pt>
                <c:pt idx="6">
                  <c:v>7887</c:v>
                </c:pt>
                <c:pt idx="7">
                  <c:v>4993</c:v>
                </c:pt>
                <c:pt idx="8">
                  <c:v>5167</c:v>
                </c:pt>
              </c:numCache>
            </c:numRef>
          </c:val>
        </c:ser>
        <c:dLbls>
          <c:showLegendKey val="0"/>
          <c:showVal val="1"/>
          <c:showCatName val="0"/>
          <c:showSerName val="0"/>
          <c:showPercent val="0"/>
          <c:showBubbleSize val="0"/>
        </c:dLbls>
        <c:gapWidth val="150"/>
        <c:axId val="355177648"/>
        <c:axId val="355172944"/>
      </c:barChart>
      <c:catAx>
        <c:axId val="355177648"/>
        <c:scaling>
          <c:orientation val="minMax"/>
        </c:scaling>
        <c:delete val="0"/>
        <c:axPos val="b"/>
        <c:numFmt formatCode="General" sourceLinked="1"/>
        <c:majorTickMark val="none"/>
        <c:minorTickMark val="none"/>
        <c:tickLblPos val="nextTo"/>
        <c:crossAx val="355172944"/>
        <c:crosses val="autoZero"/>
        <c:auto val="1"/>
        <c:lblAlgn val="ctr"/>
        <c:lblOffset val="100"/>
        <c:noMultiLvlLbl val="0"/>
      </c:catAx>
      <c:valAx>
        <c:axId val="355172944"/>
        <c:scaling>
          <c:orientation val="minMax"/>
          <c:max val="11000"/>
          <c:min val="0"/>
        </c:scaling>
        <c:delete val="0"/>
        <c:axPos val="l"/>
        <c:majorGridlines>
          <c:spPr>
            <a:ln w="6350">
              <a:solidFill>
                <a:schemeClr val="tx1">
                  <a:tint val="75000"/>
                  <a:shade val="95000"/>
                  <a:satMod val="105000"/>
                  <a:alpha val="94000"/>
                </a:schemeClr>
              </a:solidFill>
              <a:prstDash val="sysDot"/>
            </a:ln>
          </c:spPr>
        </c:majorGridlines>
        <c:numFmt formatCode="#,##0_);[Red]\(#,##0\)" sourceLinked="1"/>
        <c:majorTickMark val="in"/>
        <c:minorTickMark val="none"/>
        <c:tickLblPos val="nextTo"/>
        <c:spPr>
          <a:ln>
            <a:noFill/>
          </a:ln>
        </c:spPr>
        <c:crossAx val="355177648"/>
        <c:crosses val="autoZero"/>
        <c:crossBetween val="between"/>
        <c:majorUnit val="1000"/>
      </c:valAx>
      <c:spPr>
        <a:ln w="3175">
          <a:noFill/>
        </a:ln>
      </c:spPr>
    </c:plotArea>
    <c:legend>
      <c:legendPos val="b"/>
      <c:layout>
        <c:manualLayout>
          <c:xMode val="edge"/>
          <c:yMode val="edge"/>
          <c:x val="0.64444943727583792"/>
          <c:y val="1.429114017335306E-2"/>
          <c:w val="0.35332481345590966"/>
          <c:h val="6.9562535784539012E-2"/>
        </c:manualLayout>
      </c:layout>
      <c:overlay val="0"/>
      <c:spPr>
        <a:noFill/>
        <a:ln>
          <a:noFill/>
        </a:ln>
      </c:spPr>
      <c:txPr>
        <a:bodyPr/>
        <a:lstStyle/>
        <a:p>
          <a:pPr>
            <a:defRPr sz="1200"/>
          </a:pPr>
          <a:endParaRPr lang="ja-JP"/>
        </a:p>
      </c:txPr>
    </c:legend>
    <c:plotVisOnly val="1"/>
    <c:dispBlanksAs val="gap"/>
    <c:showDLblsOverMax val="0"/>
  </c:chart>
  <c:spPr>
    <a:noFill/>
    <a:ln>
      <a:solidFill>
        <a:schemeClr val="tx1">
          <a:lumMod val="65000"/>
          <a:lumOff val="35000"/>
        </a:schemeClr>
      </a:solidFill>
    </a:ln>
  </c:spPr>
  <c:txPr>
    <a:bodyPr/>
    <a:lstStyle/>
    <a:p>
      <a:pPr>
        <a:defRPr baseline="0">
          <a:latin typeface="ＭＳ Ｐゴシック" pitchFamily="50" charset="-128"/>
          <a:ea typeface="ＭＳ Ｐゴシック" pitchFamily="50" charset="-128"/>
        </a:defRPr>
      </a:pPr>
      <a:endParaRPr lang="ja-JP"/>
    </a:p>
  </c:txPr>
  <c:printSettings>
    <c:headerFooter/>
    <c:pageMargins b="0.75000000000000222" l="0.70000000000000062" r="0.70000000000000062" t="0.750000000000002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2069504654969"/>
          <c:y val="6.1586308560744978E-2"/>
          <c:w val="0.59013757820301016"/>
          <c:h val="0.83457663931638792"/>
        </c:manualLayout>
      </c:layout>
      <c:barChart>
        <c:barDir val="col"/>
        <c:grouping val="clustered"/>
        <c:varyColors val="0"/>
        <c:ser>
          <c:idx val="0"/>
          <c:order val="0"/>
          <c:tx>
            <c:strRef>
              <c:f>'8苦情相談の契約当事者年代別件数'!$A$3</c:f>
              <c:strCache>
                <c:ptCount val="1"/>
                <c:pt idx="0">
                  <c:v>令和２年度</c:v>
                </c:pt>
              </c:strCache>
            </c:strRef>
          </c:tx>
          <c:spPr>
            <a:solidFill>
              <a:schemeClr val="bg1"/>
            </a:solidFill>
            <a:ln w="12700">
              <a:solidFill>
                <a:schemeClr val="tx1"/>
              </a:solidFill>
            </a:ln>
          </c:spPr>
          <c:invertIfNegative val="0"/>
          <c:cat>
            <c:strRef>
              <c:f>'8苦情相談の契約当事者年代別件数'!$B$2</c:f>
              <c:strCache>
                <c:ptCount val="1"/>
                <c:pt idx="0">
                  <c:v>高齢者（65歳以上）計</c:v>
                </c:pt>
              </c:strCache>
            </c:strRef>
          </c:cat>
          <c:val>
            <c:numRef>
              <c:f>'8苦情相談の契約当事者年代別件数'!$B$3</c:f>
              <c:numCache>
                <c:formatCode>#,##0_);[Red]\(#,##0\)</c:formatCode>
                <c:ptCount val="1"/>
                <c:pt idx="0">
                  <c:v>17447</c:v>
                </c:pt>
              </c:numCache>
            </c:numRef>
          </c:val>
        </c:ser>
        <c:ser>
          <c:idx val="1"/>
          <c:order val="1"/>
          <c:tx>
            <c:strRef>
              <c:f>'8苦情相談の契約当事者年代別件数'!$A$4</c:f>
              <c:strCache>
                <c:ptCount val="1"/>
                <c:pt idx="0">
                  <c:v>令和３年度</c:v>
                </c:pt>
              </c:strCache>
            </c:strRef>
          </c:tx>
          <c:spPr>
            <a:pattFill prst="pct50">
              <a:fgClr>
                <a:schemeClr val="tx1"/>
              </a:fgClr>
              <a:bgClr>
                <a:schemeClr val="bg1"/>
              </a:bgClr>
            </a:pattFill>
            <a:ln w="12700">
              <a:solidFill>
                <a:schemeClr val="tx1"/>
              </a:solidFill>
            </a:ln>
          </c:spPr>
          <c:invertIfNegative val="0"/>
          <c:dLbls>
            <c:dLbl>
              <c:idx val="0"/>
              <c:layout>
                <c:manualLayout>
                  <c:x val="7.7965157346063962E-2"/>
                  <c:y val="-3.5422123063989397E-2"/>
                </c:manualLayout>
              </c:layout>
              <c:spPr>
                <a:noFill/>
                <a:ln>
                  <a:noFill/>
                </a:ln>
                <a:effectLst/>
              </c:spPr>
              <c:txPr>
                <a:bodyPr wrap="square" lIns="38100" tIns="19050" rIns="38100" bIns="19050" anchor="ctr">
                  <a:noAutofit/>
                </a:bodyPr>
                <a:lstStyle/>
                <a:p>
                  <a:pPr>
                    <a:defRPr>
                      <a:latin typeface="+mn-ea"/>
                      <a:ea typeface="+mn-ea"/>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44961766451636448"/>
                      <c:h val="3.8498357184510543E-2"/>
                    </c:manualLayout>
                  </c15:layout>
                </c:ext>
              </c:extLst>
            </c:dLbl>
            <c:spPr>
              <a:noFill/>
              <a:ln>
                <a:noFill/>
              </a:ln>
              <a:effectLst/>
            </c:spPr>
            <c:txPr>
              <a:bodyPr wrap="square" lIns="38100" tIns="19050" rIns="38100" bIns="19050" anchor="ctr">
                <a:spAutoFit/>
              </a:bodyPr>
              <a:lstStyle/>
              <a:p>
                <a:pPr>
                  <a:defRPr>
                    <a:latin typeface="+mn-ea"/>
                    <a:ea typeface="+mn-ea"/>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'8苦情相談の契約当事者年代別件数'!$B$2</c:f>
              <c:strCache>
                <c:ptCount val="1"/>
                <c:pt idx="0">
                  <c:v>高齢者（65歳以上）計</c:v>
                </c:pt>
              </c:strCache>
            </c:strRef>
          </c:cat>
          <c:val>
            <c:numRef>
              <c:f>'8苦情相談の契約当事者年代別件数'!$B$4</c:f>
              <c:numCache>
                <c:formatCode>#,##0_);[Red]\(#,##0\)</c:formatCode>
                <c:ptCount val="1"/>
                <c:pt idx="0">
                  <c:v>16249</c:v>
                </c:pt>
              </c:numCache>
            </c:numRef>
          </c:val>
        </c:ser>
        <c:dLbls>
          <c:showLegendKey val="0"/>
          <c:showVal val="0"/>
          <c:showCatName val="0"/>
          <c:showSerName val="0"/>
          <c:showPercent val="0"/>
          <c:showBubbleSize val="0"/>
        </c:dLbls>
        <c:gapWidth val="150"/>
        <c:axId val="355174512"/>
        <c:axId val="355174120"/>
      </c:barChart>
      <c:valAx>
        <c:axId val="355174120"/>
        <c:scaling>
          <c:orientation val="minMax"/>
          <c:max val="20000"/>
          <c:min val="0"/>
        </c:scaling>
        <c:delete val="0"/>
        <c:axPos val="r"/>
        <c:majorGridlines>
          <c:spPr>
            <a:ln>
              <a:prstDash val="sysDot"/>
            </a:ln>
          </c:spPr>
        </c:majorGridlines>
        <c:numFmt formatCode="#,##0_);[Red]\(#,##0\)" sourceLinked="1"/>
        <c:majorTickMark val="cross"/>
        <c:minorTickMark val="none"/>
        <c:tickLblPos val="nextTo"/>
        <c:spPr>
          <a:ln>
            <a:noFill/>
          </a:ln>
        </c:spPr>
        <c:txPr>
          <a:bodyPr rot="60000"/>
          <a:lstStyle/>
          <a:p>
            <a:pPr>
              <a:defRPr>
                <a:latin typeface="+mn-ea"/>
                <a:ea typeface="+mn-ea"/>
              </a:defRPr>
            </a:pPr>
            <a:endParaRPr lang="ja-JP"/>
          </a:p>
        </c:txPr>
        <c:crossAx val="355174512"/>
        <c:crosses val="max"/>
        <c:crossBetween val="between"/>
        <c:majorUnit val="2000"/>
      </c:valAx>
      <c:catAx>
        <c:axId val="355174512"/>
        <c:scaling>
          <c:orientation val="minMax"/>
        </c:scaling>
        <c:delete val="1"/>
        <c:axPos val="b"/>
        <c:numFmt formatCode="General" sourceLinked="1"/>
        <c:majorTickMark val="out"/>
        <c:minorTickMark val="none"/>
        <c:tickLblPos val="nextTo"/>
        <c:crossAx val="355174120"/>
        <c:crosses val="autoZero"/>
        <c:auto val="1"/>
        <c:lblAlgn val="ctr"/>
        <c:lblOffset val="100"/>
        <c:noMultiLvlLbl val="0"/>
      </c:catAx>
      <c:spPr>
        <a:ln>
          <a:noFill/>
        </a:ln>
      </c:spPr>
    </c:plotArea>
    <c:plotVisOnly val="1"/>
    <c:dispBlanksAs val="gap"/>
    <c:showDLblsOverMax val="0"/>
  </c:chart>
  <c:spPr>
    <a:ln>
      <a:solidFill>
        <a:schemeClr val="tx1">
          <a:lumMod val="65000"/>
          <a:lumOff val="35000"/>
        </a:schemeClr>
      </a:solidFill>
    </a:ln>
  </c:sp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43131092662904E-3"/>
          <c:y val="5.8098753869242133E-2"/>
          <c:w val="0.9644203575063256"/>
          <c:h val="0.93134063020694202"/>
        </c:manualLayout>
      </c:layout>
      <c:barChart>
        <c:barDir val="bar"/>
        <c:grouping val="percentStacked"/>
        <c:varyColors val="0"/>
        <c:ser>
          <c:idx val="0"/>
          <c:order val="0"/>
          <c:tx>
            <c:strRef>
              <c:f>職業別!$A$3</c:f>
              <c:strCache>
                <c:ptCount val="1"/>
                <c:pt idx="0">
                  <c:v>給与生活者</c:v>
                </c:pt>
              </c:strCache>
            </c:strRef>
          </c:tx>
          <c:spPr>
            <a:pattFill prst="pct10">
              <a:fgClr>
                <a:srgbClr val="000000"/>
              </a:fgClr>
              <a:bgClr>
                <a:srgbClr val="FFFFFF"/>
              </a:bgClr>
            </a:pattFill>
            <a:ln w="12700">
              <a:solidFill>
                <a:srgbClr val="000000"/>
              </a:solidFill>
              <a:prstDash val="solid"/>
            </a:ln>
          </c:spPr>
          <c:invertIfNegative val="0"/>
          <c:dLbls>
            <c:dLbl>
              <c:idx val="0"/>
              <c:tx>
                <c:rich>
                  <a:bodyPr/>
                  <a:lstStyle/>
                  <a:p>
                    <a:r>
                      <a:rPr lang="ja-JP" altLang="en-US"/>
                      <a:t>給与生活者</a:t>
                    </a:r>
                  </a:p>
                  <a:p>
                    <a:fld id="{1805D370-9636-4D9C-8FA4-FC9BA6EE90D7}" type="VALUE">
                      <a:rPr lang="en-US" altLang="ja-JP"/>
                      <a:pPr/>
                      <a:t>[値]</a:t>
                    </a:fld>
                    <a:r>
                      <a:rPr lang="ja-JP" altLang="en-US"/>
                      <a:t>件</a:t>
                    </a:r>
                    <a:endParaRPr lang="en-US" altLang="ja-JP"/>
                  </a:p>
                  <a:p>
                    <a:r>
                      <a:rPr lang="ja-JP" altLang="en-US"/>
                      <a:t>（</a:t>
                    </a:r>
                    <a:r>
                      <a:rPr lang="en-US" altLang="ja-JP"/>
                      <a:t>37.0</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ja-JP" altLang="en-US"/>
                      <a:t>給与生活者</a:t>
                    </a:r>
                  </a:p>
                  <a:p>
                    <a:fld id="{8B618082-740F-4BEE-9F61-4832F429B854}" type="VALUE">
                      <a:rPr lang="en-US" altLang="ja-JP"/>
                      <a:pPr/>
                      <a:t>[値]</a:t>
                    </a:fld>
                    <a:r>
                      <a:rPr lang="ja-JP" altLang="en-US"/>
                      <a:t>件</a:t>
                    </a:r>
                    <a:endParaRPr lang="en-US" altLang="ja-JP"/>
                  </a:p>
                  <a:p>
                    <a:r>
                      <a:rPr lang="ja-JP" altLang="en-US"/>
                      <a:t>（</a:t>
                    </a:r>
                    <a:r>
                      <a:rPr lang="en-US" altLang="ja-JP"/>
                      <a:t>42.1</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cat>
            <c:strRef>
              <c:f>職業別!$B$2:$C$2</c:f>
              <c:strCache>
                <c:ptCount val="2"/>
                <c:pt idx="0">
                  <c:v>令和元年度</c:v>
                </c:pt>
                <c:pt idx="1">
                  <c:v>令和２年度</c:v>
                </c:pt>
              </c:strCache>
            </c:strRef>
          </c:cat>
          <c:val>
            <c:numRef>
              <c:f>職業別!$B$3:$C$3</c:f>
              <c:numCache>
                <c:formatCode>#,##0_);[Red]\(#,##0\)</c:formatCode>
                <c:ptCount val="2"/>
                <c:pt idx="0">
                  <c:v>25470</c:v>
                </c:pt>
                <c:pt idx="1">
                  <c:v>25995</c:v>
                </c:pt>
              </c:numCache>
            </c:numRef>
          </c:val>
        </c:ser>
        <c:ser>
          <c:idx val="1"/>
          <c:order val="1"/>
          <c:tx>
            <c:strRef>
              <c:f>職業別!$A$4</c:f>
              <c:strCache>
                <c:ptCount val="1"/>
                <c:pt idx="0">
                  <c:v>無  職</c:v>
                </c:pt>
              </c:strCache>
            </c:strRef>
          </c:tx>
          <c:spPr>
            <a:pattFill prst="dkDnDiag">
              <a:fgClr>
                <a:srgbClr val="000000"/>
              </a:fgClr>
              <a:bgClr>
                <a:srgbClr val="FFFFFF"/>
              </a:bgClr>
            </a:pattFill>
            <a:ln w="12700">
              <a:solidFill>
                <a:srgbClr val="000000"/>
              </a:solidFill>
              <a:prstDash val="solid"/>
            </a:ln>
          </c:spPr>
          <c:invertIfNegative val="0"/>
          <c:dLbls>
            <c:dLbl>
              <c:idx val="0"/>
              <c:tx>
                <c:rich>
                  <a:bodyPr/>
                  <a:lstStyle/>
                  <a:p>
                    <a:r>
                      <a:rPr lang="ja-JP" altLang="en-US"/>
                      <a:t>無  職</a:t>
                    </a:r>
                  </a:p>
                  <a:p>
                    <a:r>
                      <a:rPr lang="ja-JP" altLang="en-US"/>
                      <a:t> </a:t>
                    </a:r>
                    <a:r>
                      <a:rPr lang="en-US" altLang="ja-JP"/>
                      <a:t>16,583</a:t>
                    </a:r>
                    <a:r>
                      <a:rPr lang="ja-JP" altLang="en-US"/>
                      <a:t>件</a:t>
                    </a:r>
                  </a:p>
                  <a:p>
                    <a:r>
                      <a:rPr lang="ja-JP" altLang="en-US"/>
                      <a:t>（</a:t>
                    </a:r>
                    <a:r>
                      <a:rPr lang="en-US" altLang="ja-JP"/>
                      <a:t>24.1%)</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無  職</a:t>
                    </a:r>
                  </a:p>
                  <a:p>
                    <a:r>
                      <a:rPr lang="en-US" altLang="ja-JP"/>
                      <a:t>14,586</a:t>
                    </a:r>
                    <a:r>
                      <a:rPr lang="ja-JP" altLang="en-US"/>
                      <a:t>件</a:t>
                    </a:r>
                  </a:p>
                  <a:p>
                    <a:r>
                      <a:rPr lang="en-US" altLang="ja-JP"/>
                      <a:t>(23.6%)</a:t>
                    </a:r>
                  </a:p>
                </c:rich>
              </c:tx>
              <c:showLegendKey val="0"/>
              <c:showVal val="0"/>
              <c:showCatName val="0"/>
              <c:showSerName val="0"/>
              <c:showPercent val="0"/>
              <c:showBubbleSize val="0"/>
              <c:extLst>
                <c:ext xmlns:c15="http://schemas.microsoft.com/office/drawing/2012/chart" uri="{CE6537A1-D6FC-4f65-9D91-7224C49458BB}"/>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職業別!$B$4:$C$4</c:f>
              <c:numCache>
                <c:formatCode>#,##0_);[Red]\(#,##0\)</c:formatCode>
                <c:ptCount val="2"/>
                <c:pt idx="0">
                  <c:v>16583</c:v>
                </c:pt>
                <c:pt idx="1">
                  <c:v>14586</c:v>
                </c:pt>
              </c:numCache>
            </c:numRef>
          </c:val>
        </c:ser>
        <c:ser>
          <c:idx val="2"/>
          <c:order val="2"/>
          <c:tx>
            <c:strRef>
              <c:f>職業別!$A$5</c:f>
              <c:strCache>
                <c:ptCount val="1"/>
                <c:pt idx="0">
                  <c:v>家事従事者</c:v>
                </c:pt>
              </c:strCache>
            </c:strRef>
          </c:tx>
          <c:spPr>
            <a:solidFill>
              <a:srgbClr val="FFFFFF"/>
            </a:solidFill>
            <a:ln w="12700">
              <a:solidFill>
                <a:srgbClr val="000000"/>
              </a:solidFill>
              <a:prstDash val="solid"/>
            </a:ln>
          </c:spPr>
          <c:invertIfNegative val="0"/>
          <c:dLbls>
            <c:dLbl>
              <c:idx val="0"/>
              <c:tx>
                <c:rich>
                  <a:bodyPr/>
                  <a:lstStyle/>
                  <a:p>
                    <a:r>
                      <a:rPr lang="ja-JP" altLang="en-US"/>
                      <a:t>家事従事者</a:t>
                    </a:r>
                  </a:p>
                  <a:p>
                    <a:r>
                      <a:rPr lang="ja-JP" altLang="en-US"/>
                      <a:t> </a:t>
                    </a:r>
                    <a:r>
                      <a:rPr lang="en-US" altLang="ja-JP"/>
                      <a:t>14,064</a:t>
                    </a:r>
                    <a:r>
                      <a:rPr lang="ja-JP" altLang="en-US"/>
                      <a:t>件</a:t>
                    </a:r>
                  </a:p>
                  <a:p>
                    <a:r>
                      <a:rPr lang="en-US" altLang="ja-JP"/>
                      <a:t>(20.4%)</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家事従事者</a:t>
                    </a:r>
                  </a:p>
                  <a:p>
                    <a:r>
                      <a:rPr lang="ja-JP" altLang="en-US"/>
                      <a:t> </a:t>
                    </a:r>
                    <a:r>
                      <a:rPr lang="en-US" altLang="ja-JP"/>
                      <a:t>9.362</a:t>
                    </a:r>
                    <a:r>
                      <a:rPr lang="ja-JP" altLang="en-US"/>
                      <a:t>件</a:t>
                    </a:r>
                  </a:p>
                  <a:p>
                    <a:r>
                      <a:rPr lang="en-US" altLang="ja-JP"/>
                      <a:t>(15.2%)</a:t>
                    </a:r>
                  </a:p>
                </c:rich>
              </c:tx>
              <c:showLegendKey val="0"/>
              <c:showVal val="0"/>
              <c:showCatName val="0"/>
              <c:showSerName val="0"/>
              <c:showPercent val="0"/>
              <c:showBubbleSize val="0"/>
              <c:extLst>
                <c:ext xmlns:c15="http://schemas.microsoft.com/office/drawing/2012/chart" uri="{CE6537A1-D6FC-4f65-9D91-7224C49458BB}"/>
              </c:extLst>
            </c:dLbl>
            <c:spPr>
              <a:noFill/>
              <a:ln>
                <a:solidFill>
                  <a:schemeClr val="tx1"/>
                </a:solid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職業別!$B$5:$C$5</c:f>
              <c:numCache>
                <c:formatCode>#,##0_);[Red]\(#,##0\)</c:formatCode>
                <c:ptCount val="2"/>
                <c:pt idx="0">
                  <c:v>14064</c:v>
                </c:pt>
                <c:pt idx="1">
                  <c:v>9362</c:v>
                </c:pt>
              </c:numCache>
            </c:numRef>
          </c:val>
        </c:ser>
        <c:ser>
          <c:idx val="3"/>
          <c:order val="3"/>
          <c:tx>
            <c:strRef>
              <c:f>職業別!$A$6</c:f>
              <c:strCache>
                <c:ptCount val="1"/>
                <c:pt idx="0">
                  <c:v>自営・自由業</c:v>
                </c:pt>
              </c:strCache>
            </c:strRef>
          </c:tx>
          <c:spPr>
            <a:pattFill prst="ltUpDiag">
              <a:fgClr>
                <a:srgbClr val="000000"/>
              </a:fgClr>
              <a:bgClr>
                <a:schemeClr val="bg1"/>
              </a:bgClr>
            </a:pattFill>
            <a:ln w="12700">
              <a:solidFill>
                <a:srgbClr val="000000"/>
              </a:solidFill>
              <a:prstDash val="solid"/>
            </a:ln>
          </c:spPr>
          <c:invertIfNegative val="0"/>
          <c:dPt>
            <c:idx val="0"/>
            <c:invertIfNegative val="0"/>
            <c:bubble3D val="0"/>
          </c:dPt>
          <c:dPt>
            <c:idx val="1"/>
            <c:invertIfNegative val="0"/>
            <c:bubble3D val="0"/>
          </c:dPt>
          <c:dLbls>
            <c:dLbl>
              <c:idx val="0"/>
              <c:layout>
                <c:manualLayout>
                  <c:x val="3.1683168316832097E-3"/>
                  <c:y val="-0.16289592760180988"/>
                </c:manualLayout>
              </c:layout>
              <c:tx>
                <c:rich>
                  <a:bodyPr/>
                  <a:lstStyle/>
                  <a:p>
                    <a:r>
                      <a:rPr lang="ja-JP" altLang="en-US"/>
                      <a:t>自営・自由業</a:t>
                    </a:r>
                  </a:p>
                  <a:p>
                    <a:r>
                      <a:rPr lang="ja-JP" altLang="en-US"/>
                      <a:t> </a:t>
                    </a:r>
                    <a:r>
                      <a:rPr lang="en-US" altLang="ja-JP"/>
                      <a:t>2,818</a:t>
                    </a:r>
                    <a:r>
                      <a:rPr lang="ja-JP" altLang="en-US"/>
                      <a:t>件</a:t>
                    </a:r>
                  </a:p>
                  <a:p>
                    <a:r>
                      <a:rPr lang="en-US" altLang="ja-JP"/>
                      <a:t>(4.1%)</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0"/>
                  <c:y val="-0.1689291101055807"/>
                </c:manualLayout>
              </c:layout>
              <c:tx>
                <c:rich>
                  <a:bodyPr/>
                  <a:lstStyle/>
                  <a:p>
                    <a:r>
                      <a:rPr lang="ja-JP" altLang="en-US"/>
                      <a:t>自営・自由業</a:t>
                    </a:r>
                  </a:p>
                  <a:p>
                    <a:r>
                      <a:rPr lang="ja-JP" altLang="en-US"/>
                      <a:t> </a:t>
                    </a:r>
                    <a:r>
                      <a:rPr lang="en-US" altLang="ja-JP"/>
                      <a:t>2,764</a:t>
                    </a:r>
                    <a:r>
                      <a:rPr lang="ja-JP" altLang="en-US"/>
                      <a:t>件</a:t>
                    </a:r>
                  </a:p>
                  <a:p>
                    <a:r>
                      <a:rPr lang="en-US" altLang="ja-JP"/>
                      <a:t>(4.5%)</a:t>
                    </a:r>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職業別!$B$6:$C$6</c:f>
              <c:numCache>
                <c:formatCode>#,##0_);[Red]\(#,##0\)</c:formatCode>
                <c:ptCount val="2"/>
                <c:pt idx="0">
                  <c:v>2818</c:v>
                </c:pt>
                <c:pt idx="1">
                  <c:v>2764</c:v>
                </c:pt>
              </c:numCache>
            </c:numRef>
          </c:val>
        </c:ser>
        <c:ser>
          <c:idx val="4"/>
          <c:order val="4"/>
          <c:tx>
            <c:strRef>
              <c:f>職業別!$A$7</c:f>
              <c:strCache>
                <c:ptCount val="1"/>
                <c:pt idx="0">
                  <c:v>学生</c:v>
                </c:pt>
              </c:strCache>
            </c:strRef>
          </c:tx>
          <c:spPr>
            <a:solidFill>
              <a:srgbClr val="FFFFFF"/>
            </a:solidFill>
            <a:ln w="12700">
              <a:solidFill>
                <a:srgbClr val="000000"/>
              </a:solidFill>
              <a:prstDash val="solid"/>
            </a:ln>
          </c:spPr>
          <c:invertIfNegative val="0"/>
          <c:dPt>
            <c:idx val="0"/>
            <c:invertIfNegative val="0"/>
            <c:bubble3D val="0"/>
          </c:dPt>
          <c:dLbls>
            <c:dLbl>
              <c:idx val="0"/>
              <c:layout>
                <c:manualLayout>
                  <c:x val="3.1683168316832097E-3"/>
                  <c:y val="0.16289569007493973"/>
                </c:manualLayout>
              </c:layout>
              <c:tx>
                <c:rich>
                  <a:bodyPr/>
                  <a:lstStyle/>
                  <a:p>
                    <a:r>
                      <a:rPr lang="ja-JP" altLang="en-US"/>
                      <a:t>学　生</a:t>
                    </a:r>
                  </a:p>
                  <a:p>
                    <a:r>
                      <a:rPr lang="ja-JP" altLang="en-US"/>
                      <a:t> </a:t>
                    </a:r>
                    <a:r>
                      <a:rPr lang="en-US" altLang="ja-JP"/>
                      <a:t>3,064</a:t>
                    </a:r>
                    <a:r>
                      <a:rPr lang="ja-JP" altLang="en-US"/>
                      <a:t>件</a:t>
                    </a:r>
                  </a:p>
                  <a:p>
                    <a:r>
                      <a:rPr lang="en-US" altLang="ja-JP"/>
                      <a:t>(4.5%)</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6.3366336633664134E-3"/>
                  <c:y val="0.16289569007493973"/>
                </c:manualLayout>
              </c:layout>
              <c:tx>
                <c:rich>
                  <a:bodyPr/>
                  <a:lstStyle/>
                  <a:p>
                    <a:r>
                      <a:rPr lang="ja-JP" altLang="en-US"/>
                      <a:t>学  生</a:t>
                    </a:r>
                  </a:p>
                  <a:p>
                    <a:r>
                      <a:rPr lang="ja-JP" altLang="en-US"/>
                      <a:t> </a:t>
                    </a:r>
                    <a:r>
                      <a:rPr lang="en-US" altLang="ja-JP"/>
                      <a:t>2,845</a:t>
                    </a:r>
                    <a:r>
                      <a:rPr lang="ja-JP" altLang="en-US"/>
                      <a:t>件</a:t>
                    </a:r>
                  </a:p>
                  <a:p>
                    <a:r>
                      <a:rPr lang="en-US" altLang="ja-JP"/>
                      <a:t>(4.6%)</a:t>
                    </a:r>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職業別!$B$7:$C$7</c:f>
              <c:numCache>
                <c:formatCode>#,##0_);[Red]\(#,##0\)</c:formatCode>
                <c:ptCount val="2"/>
                <c:pt idx="0">
                  <c:v>3064</c:v>
                </c:pt>
                <c:pt idx="1">
                  <c:v>2845</c:v>
                </c:pt>
              </c:numCache>
            </c:numRef>
          </c:val>
        </c:ser>
        <c:ser>
          <c:idx val="5"/>
          <c:order val="5"/>
          <c:tx>
            <c:strRef>
              <c:f>職業別!$A$8</c:f>
              <c:strCache>
                <c:ptCount val="1"/>
                <c:pt idx="0">
                  <c:v>その他</c:v>
                </c:pt>
              </c:strCache>
            </c:strRef>
          </c:tx>
          <c:spPr>
            <a:pattFill prst="dotGrid">
              <a:fgClr>
                <a:srgbClr val="000000"/>
              </a:fgClr>
              <a:bgClr>
                <a:srgbClr val="FFFFFF"/>
              </a:bgClr>
            </a:pattFill>
            <a:ln w="12700">
              <a:solidFill>
                <a:srgbClr val="000000"/>
              </a:solidFill>
              <a:prstDash val="solid"/>
            </a:ln>
          </c:spPr>
          <c:invertIfNegative val="0"/>
          <c:dLbls>
            <c:dLbl>
              <c:idx val="0"/>
              <c:tx>
                <c:rich>
                  <a:bodyPr/>
                  <a:lstStyle/>
                  <a:p>
                    <a:r>
                      <a:rPr lang="ja-JP" altLang="en-US"/>
                      <a:t>その他</a:t>
                    </a:r>
                  </a:p>
                  <a:p>
                    <a:r>
                      <a:rPr lang="ja-JP" altLang="en-US"/>
                      <a:t> </a:t>
                    </a:r>
                    <a:r>
                      <a:rPr lang="en-US" altLang="ja-JP"/>
                      <a:t>6,817</a:t>
                    </a:r>
                    <a:r>
                      <a:rPr lang="ja-JP" altLang="en-US"/>
                      <a:t>件</a:t>
                    </a:r>
                  </a:p>
                  <a:p>
                    <a:r>
                      <a:rPr lang="en-US" altLang="ja-JP"/>
                      <a:t>(9.9%)</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その他</a:t>
                    </a:r>
                  </a:p>
                  <a:p>
                    <a:r>
                      <a:rPr lang="ja-JP" altLang="en-US"/>
                      <a:t> </a:t>
                    </a:r>
                    <a:r>
                      <a:rPr lang="en-US" altLang="ja-JP"/>
                      <a:t>6,193</a:t>
                    </a:r>
                    <a:r>
                      <a:rPr lang="ja-JP" altLang="en-US"/>
                      <a:t>件</a:t>
                    </a:r>
                  </a:p>
                  <a:p>
                    <a:r>
                      <a:rPr lang="en-US" altLang="ja-JP"/>
                      <a:t>(10.0%)</a:t>
                    </a:r>
                  </a:p>
                </c:rich>
              </c:tx>
              <c:showLegendKey val="0"/>
              <c:showVal val="0"/>
              <c:showCatName val="0"/>
              <c:showSerName val="0"/>
              <c:showPercent val="0"/>
              <c:showBubbleSize val="0"/>
              <c:extLst>
                <c:ext xmlns:c15="http://schemas.microsoft.com/office/drawing/2012/chart" uri="{CE6537A1-D6FC-4f65-9D91-7224C49458BB}"/>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職業別!$B$8:$C$8</c:f>
              <c:numCache>
                <c:formatCode>#,##0_);[Red]\(#,##0\)</c:formatCode>
                <c:ptCount val="2"/>
                <c:pt idx="0">
                  <c:v>6817</c:v>
                </c:pt>
                <c:pt idx="1">
                  <c:v>6193</c:v>
                </c:pt>
              </c:numCache>
            </c:numRef>
          </c:val>
        </c:ser>
        <c:dLbls>
          <c:showLegendKey val="0"/>
          <c:showVal val="1"/>
          <c:showCatName val="0"/>
          <c:showSerName val="1"/>
          <c:showPercent val="0"/>
          <c:showBubbleSize val="0"/>
          <c:separator> </c:separator>
        </c:dLbls>
        <c:gapWidth val="150"/>
        <c:overlap val="100"/>
        <c:axId val="318103168"/>
        <c:axId val="318103552"/>
      </c:barChart>
      <c:catAx>
        <c:axId val="318103168"/>
        <c:scaling>
          <c:orientation val="minMax"/>
        </c:scaling>
        <c:delete val="1"/>
        <c:axPos val="l"/>
        <c:numFmt formatCode="General" sourceLinked="0"/>
        <c:majorTickMark val="out"/>
        <c:minorTickMark val="none"/>
        <c:tickLblPos val="none"/>
        <c:crossAx val="318103552"/>
        <c:crosses val="autoZero"/>
        <c:auto val="1"/>
        <c:lblAlgn val="ctr"/>
        <c:lblOffset val="100"/>
        <c:noMultiLvlLbl val="0"/>
      </c:catAx>
      <c:valAx>
        <c:axId val="318103552"/>
        <c:scaling>
          <c:orientation val="minMax"/>
        </c:scaling>
        <c:delete val="1"/>
        <c:axPos val="b"/>
        <c:numFmt formatCode="0%" sourceLinked="1"/>
        <c:majorTickMark val="out"/>
        <c:minorTickMark val="none"/>
        <c:tickLblPos val="none"/>
        <c:crossAx val="31810316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1656599302090235E-2"/>
          <c:y val="5.8098698896185692E-2"/>
          <c:w val="0.96143169435836229"/>
          <c:h val="0.93134063020694202"/>
        </c:manualLayout>
      </c:layout>
      <c:barChart>
        <c:barDir val="bar"/>
        <c:grouping val="percentStacked"/>
        <c:varyColors val="0"/>
        <c:ser>
          <c:idx val="0"/>
          <c:order val="0"/>
          <c:tx>
            <c:strRef>
              <c:f>職業別!$A$3</c:f>
              <c:strCache>
                <c:ptCount val="1"/>
                <c:pt idx="0">
                  <c:v>給与生活者</c:v>
                </c:pt>
              </c:strCache>
            </c:strRef>
          </c:tx>
          <c:spPr>
            <a:pattFill prst="pct10">
              <a:fgClr>
                <a:srgbClr val="000000"/>
              </a:fgClr>
              <a:bgClr>
                <a:srgbClr val="FFFFFF"/>
              </a:bgClr>
            </a:pattFill>
            <a:ln w="12700">
              <a:solidFill>
                <a:srgbClr val="000000"/>
              </a:solidFill>
              <a:prstDash val="solid"/>
            </a:ln>
          </c:spPr>
          <c:invertIfNegative val="0"/>
          <c:dLbls>
            <c:dLbl>
              <c:idx val="0"/>
              <c:tx>
                <c:rich>
                  <a:bodyPr/>
                  <a:lstStyle/>
                  <a:p>
                    <a:r>
                      <a:rPr lang="ja-JP" altLang="en-US"/>
                      <a:t>給与生活者</a:t>
                    </a:r>
                  </a:p>
                  <a:p>
                    <a:fld id="{1805D370-9636-4D9C-8FA4-FC9BA6EE90D7}" type="VALUE">
                      <a:rPr lang="en-US" altLang="ja-JP"/>
                      <a:pPr/>
                      <a:t>[値]</a:t>
                    </a:fld>
                    <a:r>
                      <a:rPr lang="ja-JP" altLang="en-US"/>
                      <a:t>件</a:t>
                    </a:r>
                    <a:endParaRPr lang="en-US" altLang="ja-JP"/>
                  </a:p>
                  <a:p>
                    <a:r>
                      <a:rPr lang="ja-JP" altLang="en-US"/>
                      <a:t>（</a:t>
                    </a:r>
                    <a:r>
                      <a:rPr lang="en-US" altLang="ja-JP"/>
                      <a:t>33.4</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ja-JP" altLang="en-US"/>
                      <a:t>給与生活者</a:t>
                    </a:r>
                  </a:p>
                  <a:p>
                    <a:fld id="{8B618082-740F-4BEE-9F61-4832F429B854}" type="VALUE">
                      <a:rPr lang="en-US" altLang="ja-JP"/>
                      <a:pPr/>
                      <a:t>[値]</a:t>
                    </a:fld>
                    <a:r>
                      <a:rPr lang="ja-JP" altLang="en-US"/>
                      <a:t>件</a:t>
                    </a:r>
                    <a:endParaRPr lang="en-US" altLang="ja-JP"/>
                  </a:p>
                  <a:p>
                    <a:r>
                      <a:rPr lang="ja-JP" altLang="en-US"/>
                      <a:t>（</a:t>
                    </a:r>
                    <a:r>
                      <a:rPr lang="en-US" altLang="ja-JP"/>
                      <a:t>37.0</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cat>
            <c:strRef>
              <c:f>職業別!$B$2:$C$2</c:f>
              <c:strCache>
                <c:ptCount val="2"/>
                <c:pt idx="0">
                  <c:v>令和元年度</c:v>
                </c:pt>
                <c:pt idx="1">
                  <c:v>令和２年度</c:v>
                </c:pt>
              </c:strCache>
            </c:strRef>
          </c:cat>
          <c:val>
            <c:numRef>
              <c:f>職業別!$B$3:$C$3</c:f>
              <c:numCache>
                <c:formatCode>#,##0_);[Red]\(#,##0\)</c:formatCode>
                <c:ptCount val="2"/>
                <c:pt idx="0">
                  <c:v>25470</c:v>
                </c:pt>
                <c:pt idx="1">
                  <c:v>25995</c:v>
                </c:pt>
              </c:numCache>
            </c:numRef>
          </c:val>
        </c:ser>
        <c:ser>
          <c:idx val="1"/>
          <c:order val="1"/>
          <c:tx>
            <c:strRef>
              <c:f>職業別!$A$4</c:f>
              <c:strCache>
                <c:ptCount val="1"/>
                <c:pt idx="0">
                  <c:v>無  職</c:v>
                </c:pt>
              </c:strCache>
            </c:strRef>
          </c:tx>
          <c:spPr>
            <a:pattFill prst="dkDnDiag">
              <a:fgClr>
                <a:srgbClr val="000000"/>
              </a:fgClr>
              <a:bgClr>
                <a:srgbClr val="FFFFFF"/>
              </a:bgClr>
            </a:pattFill>
            <a:ln w="12700">
              <a:solidFill>
                <a:srgbClr val="000000"/>
              </a:solidFill>
              <a:prstDash val="solid"/>
            </a:ln>
          </c:spPr>
          <c:invertIfNegative val="0"/>
          <c:dLbls>
            <c:dLbl>
              <c:idx val="0"/>
              <c:tx>
                <c:rich>
                  <a:bodyPr/>
                  <a:lstStyle/>
                  <a:p>
                    <a:r>
                      <a:rPr lang="ja-JP" altLang="en-US"/>
                      <a:t>無  職</a:t>
                    </a:r>
                  </a:p>
                  <a:p>
                    <a:r>
                      <a:rPr lang="ja-JP" altLang="en-US"/>
                      <a:t> </a:t>
                    </a:r>
                    <a:r>
                      <a:rPr lang="en-US" altLang="ja-JP"/>
                      <a:t>18,394</a:t>
                    </a:r>
                    <a:r>
                      <a:rPr lang="ja-JP" altLang="en-US"/>
                      <a:t>件</a:t>
                    </a:r>
                  </a:p>
                  <a:p>
                    <a:r>
                      <a:rPr lang="ja-JP" altLang="en-US"/>
                      <a:t>（</a:t>
                    </a:r>
                    <a:r>
                      <a:rPr lang="en-US" altLang="ja-JP"/>
                      <a:t>23.7%)</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無  職</a:t>
                    </a:r>
                  </a:p>
                  <a:p>
                    <a:r>
                      <a:rPr lang="en-US" altLang="ja-JP"/>
                      <a:t>16,584</a:t>
                    </a:r>
                    <a:r>
                      <a:rPr lang="ja-JP" altLang="en-US"/>
                      <a:t>件</a:t>
                    </a:r>
                  </a:p>
                  <a:p>
                    <a:r>
                      <a:rPr lang="en-US" altLang="ja-JP"/>
                      <a:t>(24.1%)</a:t>
                    </a:r>
                  </a:p>
                </c:rich>
              </c:tx>
              <c:showLegendKey val="0"/>
              <c:showVal val="0"/>
              <c:showCatName val="0"/>
              <c:showSerName val="0"/>
              <c:showPercent val="0"/>
              <c:showBubbleSize val="0"/>
              <c:extLst>
                <c:ext xmlns:c15="http://schemas.microsoft.com/office/drawing/2012/chart" uri="{CE6537A1-D6FC-4f65-9D91-7224C49458BB}"/>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職業別!$B$4:$C$4</c:f>
              <c:numCache>
                <c:formatCode>#,##0_);[Red]\(#,##0\)</c:formatCode>
                <c:ptCount val="2"/>
                <c:pt idx="0">
                  <c:v>16583</c:v>
                </c:pt>
                <c:pt idx="1">
                  <c:v>14586</c:v>
                </c:pt>
              </c:numCache>
            </c:numRef>
          </c:val>
        </c:ser>
        <c:ser>
          <c:idx val="2"/>
          <c:order val="2"/>
          <c:tx>
            <c:strRef>
              <c:f>職業別!$A$5</c:f>
              <c:strCache>
                <c:ptCount val="1"/>
                <c:pt idx="0">
                  <c:v>家事従事者</c:v>
                </c:pt>
              </c:strCache>
            </c:strRef>
          </c:tx>
          <c:spPr>
            <a:solidFill>
              <a:srgbClr val="FFFFFF"/>
            </a:solidFill>
            <a:ln w="12700">
              <a:solidFill>
                <a:srgbClr val="000000"/>
              </a:solidFill>
              <a:prstDash val="solid"/>
            </a:ln>
          </c:spPr>
          <c:invertIfNegative val="0"/>
          <c:dLbls>
            <c:dLbl>
              <c:idx val="0"/>
              <c:tx>
                <c:rich>
                  <a:bodyPr/>
                  <a:lstStyle/>
                  <a:p>
                    <a:r>
                      <a:rPr lang="ja-JP" altLang="en-US"/>
                      <a:t>家事従事者</a:t>
                    </a:r>
                  </a:p>
                  <a:p>
                    <a:r>
                      <a:rPr lang="ja-JP" altLang="en-US"/>
                      <a:t> </a:t>
                    </a:r>
                    <a:r>
                      <a:rPr lang="en-US" altLang="ja-JP"/>
                      <a:t>20,500</a:t>
                    </a:r>
                    <a:r>
                      <a:rPr lang="ja-JP" altLang="en-US"/>
                      <a:t>件</a:t>
                    </a:r>
                  </a:p>
                  <a:p>
                    <a:r>
                      <a:rPr lang="en-US" altLang="ja-JP"/>
                      <a:t>(26.4%)</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家事従事者</a:t>
                    </a:r>
                  </a:p>
                  <a:p>
                    <a:r>
                      <a:rPr lang="ja-JP" altLang="en-US"/>
                      <a:t> </a:t>
                    </a:r>
                    <a:r>
                      <a:rPr lang="en-US" altLang="ja-JP"/>
                      <a:t>14.065</a:t>
                    </a:r>
                    <a:r>
                      <a:rPr lang="ja-JP" altLang="en-US"/>
                      <a:t>件</a:t>
                    </a:r>
                  </a:p>
                  <a:p>
                    <a:r>
                      <a:rPr lang="en-US" altLang="ja-JP"/>
                      <a:t>(20.4%)</a:t>
                    </a:r>
                  </a:p>
                </c:rich>
              </c:tx>
              <c:showLegendKey val="0"/>
              <c:showVal val="0"/>
              <c:showCatName val="0"/>
              <c:showSerName val="0"/>
              <c:showPercent val="0"/>
              <c:showBubbleSize val="0"/>
              <c:extLst>
                <c:ext xmlns:c15="http://schemas.microsoft.com/office/drawing/2012/chart" uri="{CE6537A1-D6FC-4f65-9D91-7224C49458BB}"/>
              </c:extLst>
            </c:dLbl>
            <c:spPr>
              <a:noFill/>
              <a:ln>
                <a:solidFill>
                  <a:schemeClr val="tx1"/>
                </a:solid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職業別!$B$5:$C$5</c:f>
              <c:numCache>
                <c:formatCode>#,##0_);[Red]\(#,##0\)</c:formatCode>
                <c:ptCount val="2"/>
                <c:pt idx="0">
                  <c:v>14064</c:v>
                </c:pt>
                <c:pt idx="1">
                  <c:v>9362</c:v>
                </c:pt>
              </c:numCache>
            </c:numRef>
          </c:val>
        </c:ser>
        <c:ser>
          <c:idx val="3"/>
          <c:order val="3"/>
          <c:tx>
            <c:strRef>
              <c:f>職業別!$A$6</c:f>
              <c:strCache>
                <c:ptCount val="1"/>
                <c:pt idx="0">
                  <c:v>自営・自由業</c:v>
                </c:pt>
              </c:strCache>
            </c:strRef>
          </c:tx>
          <c:spPr>
            <a:pattFill prst="ltUpDiag">
              <a:fgClr>
                <a:srgbClr val="000000"/>
              </a:fgClr>
              <a:bgClr>
                <a:schemeClr val="bg1"/>
              </a:bgClr>
            </a:pattFill>
            <a:ln w="12700">
              <a:solidFill>
                <a:srgbClr val="000000"/>
              </a:solidFill>
              <a:prstDash val="solid"/>
            </a:ln>
          </c:spPr>
          <c:invertIfNegative val="0"/>
          <c:dPt>
            <c:idx val="0"/>
            <c:invertIfNegative val="0"/>
            <c:bubble3D val="0"/>
          </c:dPt>
          <c:dPt>
            <c:idx val="1"/>
            <c:invertIfNegative val="0"/>
            <c:bubble3D val="0"/>
          </c:dPt>
          <c:dLbls>
            <c:dLbl>
              <c:idx val="0"/>
              <c:layout>
                <c:manualLayout>
                  <c:x val="3.1683168316832097E-3"/>
                  <c:y val="-0.16289592760180988"/>
                </c:manualLayout>
              </c:layout>
              <c:tx>
                <c:rich>
                  <a:bodyPr/>
                  <a:lstStyle/>
                  <a:p>
                    <a:r>
                      <a:rPr lang="ja-JP" altLang="en-US"/>
                      <a:t>自営・自由業</a:t>
                    </a:r>
                  </a:p>
                  <a:p>
                    <a:r>
                      <a:rPr lang="ja-JP" altLang="en-US"/>
                      <a:t> </a:t>
                    </a:r>
                    <a:r>
                      <a:rPr lang="en-US" altLang="ja-JP"/>
                      <a:t>3,397</a:t>
                    </a:r>
                    <a:r>
                      <a:rPr lang="ja-JP" altLang="en-US"/>
                      <a:t>件</a:t>
                    </a:r>
                  </a:p>
                  <a:p>
                    <a:r>
                      <a:rPr lang="en-US" altLang="ja-JP"/>
                      <a:t>(4.4%)</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0"/>
                  <c:y val="-0.1689291101055807"/>
                </c:manualLayout>
              </c:layout>
              <c:tx>
                <c:rich>
                  <a:bodyPr/>
                  <a:lstStyle/>
                  <a:p>
                    <a:r>
                      <a:rPr lang="ja-JP" altLang="en-US"/>
                      <a:t>自営・自由業</a:t>
                    </a:r>
                  </a:p>
                  <a:p>
                    <a:r>
                      <a:rPr lang="ja-JP" altLang="en-US"/>
                      <a:t> </a:t>
                    </a:r>
                    <a:r>
                      <a:rPr lang="en-US" altLang="ja-JP"/>
                      <a:t>2,819</a:t>
                    </a:r>
                    <a:r>
                      <a:rPr lang="ja-JP" altLang="en-US"/>
                      <a:t>件</a:t>
                    </a:r>
                  </a:p>
                  <a:p>
                    <a:r>
                      <a:rPr lang="en-US" altLang="ja-JP"/>
                      <a:t>(4.1%)</a:t>
                    </a:r>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職業別!$B$6:$C$6</c:f>
              <c:numCache>
                <c:formatCode>#,##0_);[Red]\(#,##0\)</c:formatCode>
                <c:ptCount val="2"/>
                <c:pt idx="0">
                  <c:v>2818</c:v>
                </c:pt>
                <c:pt idx="1">
                  <c:v>2764</c:v>
                </c:pt>
              </c:numCache>
            </c:numRef>
          </c:val>
        </c:ser>
        <c:ser>
          <c:idx val="4"/>
          <c:order val="4"/>
          <c:tx>
            <c:strRef>
              <c:f>職業別!$A$7</c:f>
              <c:strCache>
                <c:ptCount val="1"/>
                <c:pt idx="0">
                  <c:v>学生</c:v>
                </c:pt>
              </c:strCache>
            </c:strRef>
          </c:tx>
          <c:spPr>
            <a:solidFill>
              <a:srgbClr val="FFFFFF"/>
            </a:solidFill>
            <a:ln w="12700">
              <a:solidFill>
                <a:srgbClr val="000000"/>
              </a:solidFill>
              <a:prstDash val="solid"/>
            </a:ln>
          </c:spPr>
          <c:invertIfNegative val="0"/>
          <c:dPt>
            <c:idx val="0"/>
            <c:invertIfNegative val="0"/>
            <c:bubble3D val="0"/>
          </c:dPt>
          <c:dLbls>
            <c:dLbl>
              <c:idx val="0"/>
              <c:layout>
                <c:manualLayout>
                  <c:x val="3.1683168316832097E-3"/>
                  <c:y val="0.16289569007493973"/>
                </c:manualLayout>
              </c:layout>
              <c:tx>
                <c:rich>
                  <a:bodyPr/>
                  <a:lstStyle/>
                  <a:p>
                    <a:r>
                      <a:rPr lang="ja-JP" altLang="en-US"/>
                      <a:t>学　生</a:t>
                    </a:r>
                  </a:p>
                  <a:p>
                    <a:r>
                      <a:rPr lang="ja-JP" altLang="en-US"/>
                      <a:t> </a:t>
                    </a:r>
                    <a:r>
                      <a:rPr lang="en-US" altLang="ja-JP"/>
                      <a:t>2,244</a:t>
                    </a:r>
                    <a:r>
                      <a:rPr lang="ja-JP" altLang="en-US"/>
                      <a:t>件</a:t>
                    </a:r>
                  </a:p>
                  <a:p>
                    <a:r>
                      <a:rPr lang="en-US" altLang="ja-JP"/>
                      <a:t>(2.9%)</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6.3366336633664134E-3"/>
                  <c:y val="0.16289569007493973"/>
                </c:manualLayout>
              </c:layout>
              <c:tx>
                <c:rich>
                  <a:bodyPr/>
                  <a:lstStyle/>
                  <a:p>
                    <a:r>
                      <a:rPr lang="ja-JP" altLang="en-US"/>
                      <a:t>学  生</a:t>
                    </a:r>
                  </a:p>
                  <a:p>
                    <a:r>
                      <a:rPr lang="ja-JP" altLang="en-US"/>
                      <a:t> </a:t>
                    </a:r>
                    <a:r>
                      <a:rPr lang="en-US" altLang="ja-JP"/>
                      <a:t>3,062</a:t>
                    </a:r>
                    <a:r>
                      <a:rPr lang="ja-JP" altLang="en-US"/>
                      <a:t>件</a:t>
                    </a:r>
                  </a:p>
                  <a:p>
                    <a:r>
                      <a:rPr lang="en-US" altLang="ja-JP"/>
                      <a:t>(4.4%)</a:t>
                    </a:r>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職業別!$B$7:$C$7</c:f>
              <c:numCache>
                <c:formatCode>#,##0_);[Red]\(#,##0\)</c:formatCode>
                <c:ptCount val="2"/>
                <c:pt idx="0">
                  <c:v>3064</c:v>
                </c:pt>
                <c:pt idx="1">
                  <c:v>2845</c:v>
                </c:pt>
              </c:numCache>
            </c:numRef>
          </c:val>
        </c:ser>
        <c:ser>
          <c:idx val="5"/>
          <c:order val="5"/>
          <c:tx>
            <c:strRef>
              <c:f>職業別!$A$8</c:f>
              <c:strCache>
                <c:ptCount val="1"/>
                <c:pt idx="0">
                  <c:v>その他</c:v>
                </c:pt>
              </c:strCache>
            </c:strRef>
          </c:tx>
          <c:spPr>
            <a:pattFill prst="dotGrid">
              <a:fgClr>
                <a:srgbClr val="000000"/>
              </a:fgClr>
              <a:bgClr>
                <a:srgbClr val="FFFFFF"/>
              </a:bgClr>
            </a:pattFill>
            <a:ln w="12700">
              <a:solidFill>
                <a:srgbClr val="000000"/>
              </a:solidFill>
              <a:prstDash val="solid"/>
            </a:ln>
          </c:spPr>
          <c:invertIfNegative val="0"/>
          <c:dLbls>
            <c:dLbl>
              <c:idx val="0"/>
              <c:layout>
                <c:manualLayout>
                  <c:x val="1.811872365005238E-2"/>
                  <c:y val="0"/>
                </c:manualLayout>
              </c:layout>
              <c:tx>
                <c:rich>
                  <a:bodyPr/>
                  <a:lstStyle/>
                  <a:p>
                    <a:r>
                      <a:rPr lang="ja-JP" altLang="en-US"/>
                      <a:t>その他</a:t>
                    </a:r>
                  </a:p>
                  <a:p>
                    <a:r>
                      <a:rPr lang="ja-JP" altLang="en-US"/>
                      <a:t> </a:t>
                    </a:r>
                    <a:r>
                      <a:rPr lang="en-US" altLang="ja-JP"/>
                      <a:t>7,224</a:t>
                    </a:r>
                    <a:r>
                      <a:rPr lang="ja-JP" altLang="en-US"/>
                      <a:t>件</a:t>
                    </a:r>
                  </a:p>
                  <a:p>
                    <a:r>
                      <a:rPr lang="en-US" altLang="ja-JP"/>
                      <a:t>(9.3%)</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2.0383564106309114E-2"/>
                  <c:y val="0"/>
                </c:manualLayout>
              </c:layout>
              <c:tx>
                <c:rich>
                  <a:bodyPr/>
                  <a:lstStyle/>
                  <a:p>
                    <a:r>
                      <a:rPr lang="ja-JP" altLang="en-US"/>
                      <a:t>その他</a:t>
                    </a:r>
                  </a:p>
                  <a:p>
                    <a:r>
                      <a:rPr lang="ja-JP" altLang="en-US"/>
                      <a:t> </a:t>
                    </a:r>
                    <a:r>
                      <a:rPr lang="en-US" altLang="ja-JP"/>
                      <a:t>6,819</a:t>
                    </a:r>
                    <a:r>
                      <a:rPr lang="ja-JP" altLang="en-US"/>
                      <a:t>件</a:t>
                    </a:r>
                  </a:p>
                  <a:p>
                    <a:r>
                      <a:rPr lang="en-US" altLang="ja-JP"/>
                      <a:t>(9.9%)</a:t>
                    </a:r>
                  </a:p>
                </c:rich>
              </c:tx>
              <c:showLegendKey val="0"/>
              <c:showVal val="0"/>
              <c:showCatName val="0"/>
              <c:showSerName val="0"/>
              <c:showPercent val="0"/>
              <c:showBubbleSize val="0"/>
              <c:extLst>
                <c:ext xmlns:c15="http://schemas.microsoft.com/office/drawing/2012/chart" uri="{CE6537A1-D6FC-4f65-9D91-7224C49458BB}"/>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職業別!$B$8:$C$8</c:f>
              <c:numCache>
                <c:formatCode>#,##0_);[Red]\(#,##0\)</c:formatCode>
                <c:ptCount val="2"/>
                <c:pt idx="0">
                  <c:v>6817</c:v>
                </c:pt>
                <c:pt idx="1">
                  <c:v>6193</c:v>
                </c:pt>
              </c:numCache>
            </c:numRef>
          </c:val>
        </c:ser>
        <c:dLbls>
          <c:showLegendKey val="0"/>
          <c:showVal val="1"/>
          <c:showCatName val="0"/>
          <c:showSerName val="1"/>
          <c:showPercent val="0"/>
          <c:showBubbleSize val="0"/>
          <c:separator> </c:separator>
        </c:dLbls>
        <c:gapWidth val="150"/>
        <c:overlap val="100"/>
        <c:axId val="353341960"/>
        <c:axId val="314855880"/>
      </c:barChart>
      <c:catAx>
        <c:axId val="353341960"/>
        <c:scaling>
          <c:orientation val="minMax"/>
        </c:scaling>
        <c:delete val="1"/>
        <c:axPos val="l"/>
        <c:numFmt formatCode="General" sourceLinked="0"/>
        <c:majorTickMark val="out"/>
        <c:minorTickMark val="none"/>
        <c:tickLblPos val="none"/>
        <c:crossAx val="314855880"/>
        <c:crosses val="autoZero"/>
        <c:auto val="1"/>
        <c:lblAlgn val="ctr"/>
        <c:lblOffset val="100"/>
        <c:noMultiLvlLbl val="0"/>
      </c:catAx>
      <c:valAx>
        <c:axId val="314855880"/>
        <c:scaling>
          <c:orientation val="minMax"/>
        </c:scaling>
        <c:delete val="1"/>
        <c:axPos val="b"/>
        <c:numFmt formatCode="0%" sourceLinked="1"/>
        <c:majorTickMark val="out"/>
        <c:minorTickMark val="none"/>
        <c:tickLblPos val="none"/>
        <c:crossAx val="3533419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43131092662904E-3"/>
          <c:y val="5.8098753869242133E-2"/>
          <c:w val="0.9644203575063256"/>
          <c:h val="0.93134063020694202"/>
        </c:manualLayout>
      </c:layout>
      <c:barChart>
        <c:barDir val="bar"/>
        <c:grouping val="percentStacked"/>
        <c:varyColors val="0"/>
        <c:ser>
          <c:idx val="0"/>
          <c:order val="0"/>
          <c:tx>
            <c:strRef>
              <c:f>職業別!$A$3</c:f>
              <c:strCache>
                <c:ptCount val="1"/>
                <c:pt idx="0">
                  <c:v>給与生活者</c:v>
                </c:pt>
              </c:strCache>
            </c:strRef>
          </c:tx>
          <c:spPr>
            <a:pattFill prst="pct10">
              <a:fgClr>
                <a:srgbClr val="000000"/>
              </a:fgClr>
              <a:bgClr>
                <a:srgbClr val="FFFFFF"/>
              </a:bgClr>
            </a:pattFill>
            <a:ln w="12700">
              <a:solidFill>
                <a:srgbClr val="000000"/>
              </a:solidFill>
              <a:prstDash val="solid"/>
            </a:ln>
          </c:spPr>
          <c:invertIfNegative val="0"/>
          <c:dLbls>
            <c:dLbl>
              <c:idx val="0"/>
              <c:tx>
                <c:rich>
                  <a:bodyPr/>
                  <a:lstStyle/>
                  <a:p>
                    <a:r>
                      <a:rPr lang="ja-JP" altLang="en-US"/>
                      <a:t>給与生活者</a:t>
                    </a:r>
                  </a:p>
                  <a:p>
                    <a:fld id="{1805D370-9636-4D9C-8FA4-FC9BA6EE90D7}" type="VALUE">
                      <a:rPr lang="en-US" altLang="ja-JP"/>
                      <a:pPr/>
                      <a:t>[値]</a:t>
                    </a:fld>
                    <a:r>
                      <a:rPr lang="ja-JP" altLang="en-US"/>
                      <a:t>件</a:t>
                    </a:r>
                    <a:endParaRPr lang="en-US" altLang="ja-JP"/>
                  </a:p>
                  <a:p>
                    <a:r>
                      <a:rPr lang="ja-JP" altLang="en-US"/>
                      <a:t>（</a:t>
                    </a:r>
                    <a:r>
                      <a:rPr lang="en-US" altLang="ja-JP"/>
                      <a:t>33.4</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ja-JP" altLang="en-US"/>
                      <a:t>給与生活者</a:t>
                    </a:r>
                  </a:p>
                  <a:p>
                    <a:fld id="{8B618082-740F-4BEE-9F61-4832F429B854}" type="VALUE">
                      <a:rPr lang="en-US" altLang="ja-JP"/>
                      <a:pPr/>
                      <a:t>[値]</a:t>
                    </a:fld>
                    <a:r>
                      <a:rPr lang="ja-JP" altLang="en-US"/>
                      <a:t>件</a:t>
                    </a:r>
                    <a:endParaRPr lang="en-US" altLang="ja-JP"/>
                  </a:p>
                  <a:p>
                    <a:r>
                      <a:rPr lang="ja-JP" altLang="en-US"/>
                      <a:t>（</a:t>
                    </a:r>
                    <a:r>
                      <a:rPr lang="en-US" altLang="ja-JP"/>
                      <a:t>37.0</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cat>
            <c:strRef>
              <c:f>職業別!$B$2:$C$2</c:f>
              <c:strCache>
                <c:ptCount val="2"/>
                <c:pt idx="0">
                  <c:v>令和元年度</c:v>
                </c:pt>
                <c:pt idx="1">
                  <c:v>令和２年度</c:v>
                </c:pt>
              </c:strCache>
            </c:strRef>
          </c:cat>
          <c:val>
            <c:numRef>
              <c:f>職業別!$B$3:$C$3</c:f>
              <c:numCache>
                <c:formatCode>#,##0_);[Red]\(#,##0\)</c:formatCode>
                <c:ptCount val="2"/>
                <c:pt idx="0">
                  <c:v>25470</c:v>
                </c:pt>
                <c:pt idx="1">
                  <c:v>25995</c:v>
                </c:pt>
              </c:numCache>
            </c:numRef>
          </c:val>
        </c:ser>
        <c:ser>
          <c:idx val="1"/>
          <c:order val="1"/>
          <c:tx>
            <c:strRef>
              <c:f>職業別!$A$4</c:f>
              <c:strCache>
                <c:ptCount val="1"/>
                <c:pt idx="0">
                  <c:v>無  職</c:v>
                </c:pt>
              </c:strCache>
            </c:strRef>
          </c:tx>
          <c:spPr>
            <a:pattFill prst="dkDnDiag">
              <a:fgClr>
                <a:srgbClr val="000000"/>
              </a:fgClr>
              <a:bgClr>
                <a:srgbClr val="FFFFFF"/>
              </a:bgClr>
            </a:pattFill>
            <a:ln w="12700">
              <a:solidFill>
                <a:srgbClr val="000000"/>
              </a:solidFill>
              <a:prstDash val="solid"/>
            </a:ln>
          </c:spPr>
          <c:invertIfNegative val="0"/>
          <c:dLbls>
            <c:dLbl>
              <c:idx val="0"/>
              <c:tx>
                <c:rich>
                  <a:bodyPr/>
                  <a:lstStyle/>
                  <a:p>
                    <a:r>
                      <a:rPr lang="ja-JP" altLang="en-US"/>
                      <a:t>無  職</a:t>
                    </a:r>
                  </a:p>
                  <a:p>
                    <a:r>
                      <a:rPr lang="ja-JP" altLang="en-US"/>
                      <a:t> </a:t>
                    </a:r>
                    <a:r>
                      <a:rPr lang="en-US" altLang="ja-JP"/>
                      <a:t>18,394</a:t>
                    </a:r>
                    <a:r>
                      <a:rPr lang="ja-JP" altLang="en-US"/>
                      <a:t>件</a:t>
                    </a:r>
                  </a:p>
                  <a:p>
                    <a:r>
                      <a:rPr lang="ja-JP" altLang="en-US"/>
                      <a:t>（</a:t>
                    </a:r>
                    <a:r>
                      <a:rPr lang="en-US" altLang="ja-JP"/>
                      <a:t>23.7%)</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無  職</a:t>
                    </a:r>
                  </a:p>
                  <a:p>
                    <a:r>
                      <a:rPr lang="en-US" altLang="ja-JP"/>
                      <a:t>16,583</a:t>
                    </a:r>
                    <a:r>
                      <a:rPr lang="ja-JP" altLang="en-US"/>
                      <a:t>件</a:t>
                    </a:r>
                  </a:p>
                  <a:p>
                    <a:r>
                      <a:rPr lang="en-US" altLang="ja-JP"/>
                      <a:t>(24.1%)</a:t>
                    </a:r>
                  </a:p>
                </c:rich>
              </c:tx>
              <c:showLegendKey val="0"/>
              <c:showVal val="0"/>
              <c:showCatName val="0"/>
              <c:showSerName val="0"/>
              <c:showPercent val="0"/>
              <c:showBubbleSize val="0"/>
              <c:extLst>
                <c:ext xmlns:c15="http://schemas.microsoft.com/office/drawing/2012/chart" uri="{CE6537A1-D6FC-4f65-9D91-7224C49458BB}"/>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職業別!$B$4:$C$4</c:f>
              <c:numCache>
                <c:formatCode>#,##0_);[Red]\(#,##0\)</c:formatCode>
                <c:ptCount val="2"/>
                <c:pt idx="0">
                  <c:v>16583</c:v>
                </c:pt>
                <c:pt idx="1">
                  <c:v>14586</c:v>
                </c:pt>
              </c:numCache>
            </c:numRef>
          </c:val>
        </c:ser>
        <c:ser>
          <c:idx val="2"/>
          <c:order val="2"/>
          <c:tx>
            <c:strRef>
              <c:f>職業別!$A$5</c:f>
              <c:strCache>
                <c:ptCount val="1"/>
                <c:pt idx="0">
                  <c:v>家事従事者</c:v>
                </c:pt>
              </c:strCache>
            </c:strRef>
          </c:tx>
          <c:spPr>
            <a:solidFill>
              <a:srgbClr val="FFFFFF"/>
            </a:solidFill>
            <a:ln w="12700">
              <a:solidFill>
                <a:srgbClr val="000000"/>
              </a:solidFill>
              <a:prstDash val="solid"/>
            </a:ln>
          </c:spPr>
          <c:invertIfNegative val="0"/>
          <c:dLbls>
            <c:dLbl>
              <c:idx val="0"/>
              <c:tx>
                <c:rich>
                  <a:bodyPr/>
                  <a:lstStyle/>
                  <a:p>
                    <a:r>
                      <a:rPr lang="ja-JP" altLang="en-US"/>
                      <a:t>家事従事者</a:t>
                    </a:r>
                  </a:p>
                  <a:p>
                    <a:r>
                      <a:rPr lang="ja-JP" altLang="en-US"/>
                      <a:t> </a:t>
                    </a:r>
                    <a:r>
                      <a:rPr lang="en-US" altLang="ja-JP"/>
                      <a:t>20,500</a:t>
                    </a:r>
                    <a:r>
                      <a:rPr lang="ja-JP" altLang="en-US"/>
                      <a:t>件</a:t>
                    </a:r>
                  </a:p>
                  <a:p>
                    <a:r>
                      <a:rPr lang="en-US" altLang="ja-JP"/>
                      <a:t>(26.4%)</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家事従事者</a:t>
                    </a:r>
                  </a:p>
                  <a:p>
                    <a:r>
                      <a:rPr lang="ja-JP" altLang="en-US"/>
                      <a:t> </a:t>
                    </a:r>
                    <a:r>
                      <a:rPr lang="en-US" altLang="ja-JP"/>
                      <a:t>14.064</a:t>
                    </a:r>
                    <a:r>
                      <a:rPr lang="ja-JP" altLang="en-US"/>
                      <a:t>件</a:t>
                    </a:r>
                  </a:p>
                  <a:p>
                    <a:r>
                      <a:rPr lang="en-US" altLang="ja-JP"/>
                      <a:t>(20.4%)</a:t>
                    </a:r>
                  </a:p>
                </c:rich>
              </c:tx>
              <c:showLegendKey val="0"/>
              <c:showVal val="0"/>
              <c:showCatName val="0"/>
              <c:showSerName val="0"/>
              <c:showPercent val="0"/>
              <c:showBubbleSize val="0"/>
              <c:extLst>
                <c:ext xmlns:c15="http://schemas.microsoft.com/office/drawing/2012/chart" uri="{CE6537A1-D6FC-4f65-9D91-7224C49458BB}"/>
              </c:extLst>
            </c:dLbl>
            <c:spPr>
              <a:noFill/>
              <a:ln>
                <a:solidFill>
                  <a:schemeClr val="tx1"/>
                </a:solid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職業別!$B$5:$C$5</c:f>
              <c:numCache>
                <c:formatCode>#,##0_);[Red]\(#,##0\)</c:formatCode>
                <c:ptCount val="2"/>
                <c:pt idx="0">
                  <c:v>14064</c:v>
                </c:pt>
                <c:pt idx="1">
                  <c:v>9362</c:v>
                </c:pt>
              </c:numCache>
            </c:numRef>
          </c:val>
        </c:ser>
        <c:ser>
          <c:idx val="3"/>
          <c:order val="3"/>
          <c:tx>
            <c:strRef>
              <c:f>職業別!$A$6</c:f>
              <c:strCache>
                <c:ptCount val="1"/>
                <c:pt idx="0">
                  <c:v>自営・自由業</c:v>
                </c:pt>
              </c:strCache>
            </c:strRef>
          </c:tx>
          <c:spPr>
            <a:pattFill prst="ltUpDiag">
              <a:fgClr>
                <a:srgbClr val="000000"/>
              </a:fgClr>
              <a:bgClr>
                <a:schemeClr val="bg1"/>
              </a:bgClr>
            </a:pattFill>
            <a:ln w="12700">
              <a:solidFill>
                <a:srgbClr val="000000"/>
              </a:solidFill>
              <a:prstDash val="solid"/>
            </a:ln>
          </c:spPr>
          <c:invertIfNegative val="0"/>
          <c:dPt>
            <c:idx val="0"/>
            <c:invertIfNegative val="0"/>
            <c:bubble3D val="0"/>
          </c:dPt>
          <c:dPt>
            <c:idx val="1"/>
            <c:invertIfNegative val="0"/>
            <c:bubble3D val="0"/>
          </c:dPt>
          <c:dLbls>
            <c:dLbl>
              <c:idx val="0"/>
              <c:layout>
                <c:manualLayout>
                  <c:x val="3.1683168316832097E-3"/>
                  <c:y val="-0.16289592760180988"/>
                </c:manualLayout>
              </c:layout>
              <c:tx>
                <c:rich>
                  <a:bodyPr/>
                  <a:lstStyle/>
                  <a:p>
                    <a:r>
                      <a:rPr lang="ja-JP" altLang="en-US"/>
                      <a:t>自営・自由業</a:t>
                    </a:r>
                  </a:p>
                  <a:p>
                    <a:r>
                      <a:rPr lang="ja-JP" altLang="en-US"/>
                      <a:t> </a:t>
                    </a:r>
                    <a:r>
                      <a:rPr lang="en-US" altLang="ja-JP"/>
                      <a:t>3,397</a:t>
                    </a:r>
                    <a:r>
                      <a:rPr lang="ja-JP" altLang="en-US"/>
                      <a:t>件</a:t>
                    </a:r>
                  </a:p>
                  <a:p>
                    <a:r>
                      <a:rPr lang="en-US" altLang="ja-JP"/>
                      <a:t>(4.4%)</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0"/>
                  <c:y val="-0.1689291101055807"/>
                </c:manualLayout>
              </c:layout>
              <c:tx>
                <c:rich>
                  <a:bodyPr/>
                  <a:lstStyle/>
                  <a:p>
                    <a:r>
                      <a:rPr lang="ja-JP" altLang="en-US"/>
                      <a:t>自営・自由業</a:t>
                    </a:r>
                  </a:p>
                  <a:p>
                    <a:r>
                      <a:rPr lang="ja-JP" altLang="en-US"/>
                      <a:t> </a:t>
                    </a:r>
                    <a:r>
                      <a:rPr lang="en-US" altLang="ja-JP"/>
                      <a:t>2,818</a:t>
                    </a:r>
                    <a:r>
                      <a:rPr lang="ja-JP" altLang="en-US"/>
                      <a:t>件</a:t>
                    </a:r>
                  </a:p>
                  <a:p>
                    <a:r>
                      <a:rPr lang="en-US" altLang="ja-JP"/>
                      <a:t>(4.1%)</a:t>
                    </a:r>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職業別!$B$6:$C$6</c:f>
              <c:numCache>
                <c:formatCode>#,##0_);[Red]\(#,##0\)</c:formatCode>
                <c:ptCount val="2"/>
                <c:pt idx="0">
                  <c:v>2818</c:v>
                </c:pt>
                <c:pt idx="1">
                  <c:v>2764</c:v>
                </c:pt>
              </c:numCache>
            </c:numRef>
          </c:val>
        </c:ser>
        <c:ser>
          <c:idx val="4"/>
          <c:order val="4"/>
          <c:tx>
            <c:strRef>
              <c:f>職業別!$A$7</c:f>
              <c:strCache>
                <c:ptCount val="1"/>
                <c:pt idx="0">
                  <c:v>学生</c:v>
                </c:pt>
              </c:strCache>
            </c:strRef>
          </c:tx>
          <c:spPr>
            <a:solidFill>
              <a:srgbClr val="FFFFFF"/>
            </a:solidFill>
            <a:ln w="12700">
              <a:solidFill>
                <a:srgbClr val="000000"/>
              </a:solidFill>
              <a:prstDash val="solid"/>
            </a:ln>
          </c:spPr>
          <c:invertIfNegative val="0"/>
          <c:dPt>
            <c:idx val="0"/>
            <c:invertIfNegative val="0"/>
            <c:bubble3D val="0"/>
          </c:dPt>
          <c:dLbls>
            <c:dLbl>
              <c:idx val="0"/>
              <c:layout>
                <c:manualLayout>
                  <c:x val="3.1683168316832097E-3"/>
                  <c:y val="0.16289569007493973"/>
                </c:manualLayout>
              </c:layout>
              <c:tx>
                <c:rich>
                  <a:bodyPr/>
                  <a:lstStyle/>
                  <a:p>
                    <a:r>
                      <a:rPr lang="ja-JP" altLang="en-US"/>
                      <a:t>学　生</a:t>
                    </a:r>
                  </a:p>
                  <a:p>
                    <a:r>
                      <a:rPr lang="ja-JP" altLang="en-US"/>
                      <a:t> </a:t>
                    </a:r>
                    <a:r>
                      <a:rPr lang="en-US" altLang="ja-JP"/>
                      <a:t>2,244</a:t>
                    </a:r>
                    <a:r>
                      <a:rPr lang="ja-JP" altLang="en-US"/>
                      <a:t>件</a:t>
                    </a:r>
                  </a:p>
                  <a:p>
                    <a:r>
                      <a:rPr lang="en-US" altLang="ja-JP"/>
                      <a:t>(2.9%)</a:t>
                    </a:r>
                  </a:p>
                </c:rich>
              </c:tx>
              <c:showLegendKey val="0"/>
              <c:showVal val="0"/>
              <c:showCatName val="0"/>
              <c:showSerName val="0"/>
              <c:showPercent val="0"/>
              <c:showBubbleSize val="0"/>
              <c:extLst>
                <c:ext xmlns:c15="http://schemas.microsoft.com/office/drawing/2012/chart" uri="{CE6537A1-D6FC-4f65-9D91-7224C49458BB}"/>
              </c:extLst>
            </c:dLbl>
            <c:dLbl>
              <c:idx val="1"/>
              <c:layout>
                <c:manualLayout>
                  <c:x val="6.3366336633664134E-3"/>
                  <c:y val="0.16289569007493973"/>
                </c:manualLayout>
              </c:layout>
              <c:tx>
                <c:rich>
                  <a:bodyPr/>
                  <a:lstStyle/>
                  <a:p>
                    <a:r>
                      <a:rPr lang="ja-JP" altLang="en-US"/>
                      <a:t>学  生</a:t>
                    </a:r>
                  </a:p>
                  <a:p>
                    <a:r>
                      <a:rPr lang="ja-JP" altLang="en-US"/>
                      <a:t> </a:t>
                    </a:r>
                    <a:r>
                      <a:rPr lang="en-US" altLang="ja-JP"/>
                      <a:t>3,064</a:t>
                    </a:r>
                    <a:r>
                      <a:rPr lang="ja-JP" altLang="en-US"/>
                      <a:t>件</a:t>
                    </a:r>
                  </a:p>
                  <a:p>
                    <a:r>
                      <a:rPr lang="en-US" altLang="ja-JP"/>
                      <a:t>(4.5%)</a:t>
                    </a:r>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職業別!$B$7:$C$7</c:f>
              <c:numCache>
                <c:formatCode>#,##0_);[Red]\(#,##0\)</c:formatCode>
                <c:ptCount val="2"/>
                <c:pt idx="0">
                  <c:v>3064</c:v>
                </c:pt>
                <c:pt idx="1">
                  <c:v>2845</c:v>
                </c:pt>
              </c:numCache>
            </c:numRef>
          </c:val>
        </c:ser>
        <c:ser>
          <c:idx val="5"/>
          <c:order val="5"/>
          <c:tx>
            <c:strRef>
              <c:f>職業別!$A$8</c:f>
              <c:strCache>
                <c:ptCount val="1"/>
                <c:pt idx="0">
                  <c:v>その他</c:v>
                </c:pt>
              </c:strCache>
            </c:strRef>
          </c:tx>
          <c:spPr>
            <a:pattFill prst="dotGrid">
              <a:fgClr>
                <a:srgbClr val="000000"/>
              </a:fgClr>
              <a:bgClr>
                <a:srgbClr val="FFFFFF"/>
              </a:bgClr>
            </a:pattFill>
            <a:ln w="12700">
              <a:solidFill>
                <a:srgbClr val="000000"/>
              </a:solidFill>
              <a:prstDash val="solid"/>
            </a:ln>
          </c:spPr>
          <c:invertIfNegative val="0"/>
          <c:dLbls>
            <c:dLbl>
              <c:idx val="0"/>
              <c:tx>
                <c:rich>
                  <a:bodyPr/>
                  <a:lstStyle/>
                  <a:p>
                    <a:r>
                      <a:rPr lang="ja-JP" altLang="en-US"/>
                      <a:t>その他</a:t>
                    </a:r>
                  </a:p>
                  <a:p>
                    <a:r>
                      <a:rPr lang="ja-JP" altLang="en-US"/>
                      <a:t> </a:t>
                    </a:r>
                    <a:r>
                      <a:rPr lang="en-US" altLang="ja-JP"/>
                      <a:t>7,224</a:t>
                    </a:r>
                    <a:r>
                      <a:rPr lang="ja-JP" altLang="en-US"/>
                      <a:t>件</a:t>
                    </a:r>
                  </a:p>
                  <a:p>
                    <a:r>
                      <a:rPr lang="en-US" altLang="ja-JP"/>
                      <a:t>(9.3%)</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ja-JP" altLang="en-US"/>
                      <a:t>その他</a:t>
                    </a:r>
                  </a:p>
                  <a:p>
                    <a:r>
                      <a:rPr lang="ja-JP" altLang="en-US"/>
                      <a:t> </a:t>
                    </a:r>
                    <a:r>
                      <a:rPr lang="en-US" altLang="ja-JP"/>
                      <a:t>6,817</a:t>
                    </a:r>
                    <a:r>
                      <a:rPr lang="ja-JP" altLang="en-US"/>
                      <a:t>件</a:t>
                    </a:r>
                  </a:p>
                  <a:p>
                    <a:r>
                      <a:rPr lang="en-US" altLang="ja-JP"/>
                      <a:t>(9.9%)</a:t>
                    </a:r>
                  </a:p>
                </c:rich>
              </c:tx>
              <c:showLegendKey val="0"/>
              <c:showVal val="0"/>
              <c:showCatName val="0"/>
              <c:showSerName val="0"/>
              <c:showPercent val="0"/>
              <c:showBubbleSize val="0"/>
              <c:extLst>
                <c:ext xmlns:c15="http://schemas.microsoft.com/office/drawing/2012/chart" uri="{CE6537A1-D6FC-4f65-9D91-7224C49458BB}"/>
              </c:extLst>
            </c:dLbl>
            <c:spPr>
              <a:solidFill>
                <a:srgbClr val="FFFFFF"/>
              </a:solidFill>
              <a:ln w="3175">
                <a:solidFill>
                  <a:schemeClr val="tx1"/>
                </a:solidFill>
              </a:ln>
            </c:spPr>
            <c:txPr>
              <a:bodyPr/>
              <a:lstStyle/>
              <a:p>
                <a:pPr>
                  <a:defRPr sz="105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職業別!$B$2:$C$2</c:f>
              <c:strCache>
                <c:ptCount val="2"/>
                <c:pt idx="0">
                  <c:v>令和元年度</c:v>
                </c:pt>
                <c:pt idx="1">
                  <c:v>令和２年度</c:v>
                </c:pt>
              </c:strCache>
            </c:strRef>
          </c:cat>
          <c:val>
            <c:numRef>
              <c:f>職業別!$B$8:$C$8</c:f>
              <c:numCache>
                <c:formatCode>#,##0_);[Red]\(#,##0\)</c:formatCode>
                <c:ptCount val="2"/>
                <c:pt idx="0">
                  <c:v>6817</c:v>
                </c:pt>
                <c:pt idx="1">
                  <c:v>6193</c:v>
                </c:pt>
              </c:numCache>
            </c:numRef>
          </c:val>
        </c:ser>
        <c:dLbls>
          <c:showLegendKey val="0"/>
          <c:showVal val="1"/>
          <c:showCatName val="0"/>
          <c:showSerName val="1"/>
          <c:showPercent val="0"/>
          <c:showBubbleSize val="0"/>
          <c:separator> </c:separator>
        </c:dLbls>
        <c:gapWidth val="150"/>
        <c:overlap val="100"/>
        <c:axId val="354008344"/>
        <c:axId val="314861312"/>
      </c:barChart>
      <c:catAx>
        <c:axId val="354008344"/>
        <c:scaling>
          <c:orientation val="minMax"/>
        </c:scaling>
        <c:delete val="1"/>
        <c:axPos val="l"/>
        <c:numFmt formatCode="General" sourceLinked="0"/>
        <c:majorTickMark val="out"/>
        <c:minorTickMark val="none"/>
        <c:tickLblPos val="none"/>
        <c:crossAx val="314861312"/>
        <c:crosses val="autoZero"/>
        <c:auto val="1"/>
        <c:lblAlgn val="ctr"/>
        <c:lblOffset val="100"/>
        <c:noMultiLvlLbl val="0"/>
      </c:catAx>
      <c:valAx>
        <c:axId val="314861312"/>
        <c:scaling>
          <c:orientation val="minMax"/>
        </c:scaling>
        <c:delete val="1"/>
        <c:axPos val="b"/>
        <c:numFmt formatCode="0%" sourceLinked="1"/>
        <c:majorTickMark val="out"/>
        <c:minorTickMark val="none"/>
        <c:tickLblPos val="none"/>
        <c:crossAx val="35400834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7369526177365"/>
          <c:y val="0.10697674418604651"/>
          <c:w val="0.85337557167012212"/>
          <c:h val="0.68099737532808402"/>
        </c:manualLayout>
      </c:layout>
      <c:barChart>
        <c:barDir val="col"/>
        <c:grouping val="clustered"/>
        <c:varyColors val="0"/>
        <c:ser>
          <c:idx val="0"/>
          <c:order val="0"/>
          <c:tx>
            <c:strRef>
              <c:f>'14販売購入形態グラフ (記者発表用（マルチ)'!$C$5</c:f>
              <c:strCache>
                <c:ptCount val="1"/>
                <c:pt idx="0">
                  <c:v>H30</c:v>
                </c:pt>
              </c:strCache>
            </c:strRef>
          </c:tx>
          <c:spPr>
            <a:solidFill>
              <a:schemeClr val="bg1"/>
            </a:solidFill>
            <a:ln>
              <a:solidFill>
                <a:schemeClr val="tx1"/>
              </a:solidFill>
            </a:ln>
          </c:spPr>
          <c:invertIfNegative val="0"/>
          <c:cat>
            <c:strRef>
              <c:f>'14販売購入形態グラフ (記者発表用（マルチ)'!$B$6:$B$14</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(記者発表用（マルチ)'!$C$6:$C$14</c:f>
              <c:numCache>
                <c:formatCode>#,##0_);[Red]\(#,##0\)</c:formatCode>
                <c:ptCount val="9"/>
                <c:pt idx="0">
                  <c:v>175</c:v>
                </c:pt>
                <c:pt idx="1">
                  <c:v>1659</c:v>
                </c:pt>
                <c:pt idx="2">
                  <c:v>2037</c:v>
                </c:pt>
                <c:pt idx="3">
                  <c:v>2541</c:v>
                </c:pt>
                <c:pt idx="4">
                  <c:v>2396</c:v>
                </c:pt>
                <c:pt idx="5">
                  <c:v>1841</c:v>
                </c:pt>
                <c:pt idx="6">
                  <c:v>1864</c:v>
                </c:pt>
                <c:pt idx="7">
                  <c:v>896</c:v>
                </c:pt>
                <c:pt idx="8">
                  <c:v>1292</c:v>
                </c:pt>
              </c:numCache>
            </c:numRef>
          </c:val>
        </c:ser>
        <c:ser>
          <c:idx val="1"/>
          <c:order val="1"/>
          <c:tx>
            <c:strRef>
              <c:f>'14販売購入形態グラフ (記者発表用（マルチ)'!$D$5</c:f>
              <c:strCache>
                <c:ptCount val="1"/>
                <c:pt idx="0">
                  <c:v>R1</c:v>
                </c:pt>
              </c:strCache>
            </c:strRef>
          </c:tx>
          <c:spPr>
            <a:pattFill prst="pct50"/>
            <a:ln w="12700">
              <a:solidFill>
                <a:prstClr val="black"/>
              </a:solidFill>
            </a:ln>
          </c:spPr>
          <c:invertIfNegative val="0"/>
          <c:dLbls>
            <c:dLbl>
              <c:idx val="0"/>
              <c:layout>
                <c:manualLayout>
                  <c:x val="1.328880098518488E-2"/>
                  <c:y val="2.5839793281652798E-3"/>
                </c:manualLayout>
              </c:layout>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8627433321127751E-2"/>
                      <c:h val="9.8191214470284241E-2"/>
                    </c:manualLayout>
                  </c15:layout>
                </c:ext>
              </c:extLst>
            </c:dLbl>
            <c:dLbl>
              <c:idx val="1"/>
              <c:layout>
                <c:manualLayout>
                  <c:x val="3.4847184386311899E-3"/>
                  <c:y val="1.5503875968992201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9.8038337624857929E-3"/>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6469256508813117E-2"/>
                  <c:y val="2.5839793281653748E-3"/>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9.1601283618629084E-2"/>
                      <c:h val="8.7855297157622733E-2"/>
                    </c:manualLayout>
                  </c15:layout>
                </c:ext>
              </c:extLst>
            </c:dLbl>
            <c:dLbl>
              <c:idx val="4"/>
              <c:layout>
                <c:manualLayout>
                  <c:x val="2.6143473771939645E-2"/>
                  <c:y val="1.550387596899220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9411750071525418E-2"/>
                  <c:y val="1.5503875968992248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5797788309636535E-2"/>
                  <c:y val="1.5503875968992201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2679730152917977E-3"/>
                  <c:y val="5.1679586563307496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1.8957345971563982E-2"/>
                  <c:y val="2.067183462532299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(記者発表用（マルチ)'!$B$6:$B$14</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(記者発表用（マルチ)'!$D$6:$D$14</c:f>
              <c:numCache>
                <c:formatCode>#,##0_);[Red]\(#,##0\)</c:formatCode>
                <c:ptCount val="9"/>
                <c:pt idx="0">
                  <c:v>186</c:v>
                </c:pt>
                <c:pt idx="1">
                  <c:v>1625</c:v>
                </c:pt>
                <c:pt idx="2">
                  <c:v>1882</c:v>
                </c:pt>
                <c:pt idx="3">
                  <c:v>2398</c:v>
                </c:pt>
                <c:pt idx="4">
                  <c:v>2362</c:v>
                </c:pt>
                <c:pt idx="5">
                  <c:v>1823</c:v>
                </c:pt>
                <c:pt idx="6">
                  <c:v>1990</c:v>
                </c:pt>
                <c:pt idx="7">
                  <c:v>884</c:v>
                </c:pt>
                <c:pt idx="8">
                  <c:v>1178</c:v>
                </c:pt>
              </c:numCache>
            </c:numRef>
          </c:val>
        </c:ser>
        <c:dLbls>
          <c:showLegendKey val="0"/>
          <c:showVal val="0"/>
          <c:showCatName val="0"/>
          <c:showSerName val="0"/>
          <c:showPercent val="0"/>
          <c:showBubbleSize val="0"/>
        </c:dLbls>
        <c:gapWidth val="150"/>
        <c:axId val="318914080"/>
        <c:axId val="353974024"/>
      </c:barChart>
      <c:catAx>
        <c:axId val="318914080"/>
        <c:scaling>
          <c:orientation val="minMax"/>
        </c:scaling>
        <c:delete val="0"/>
        <c:axPos val="b"/>
        <c:numFmt formatCode="General" sourceLinked="0"/>
        <c:majorTickMark val="out"/>
        <c:minorTickMark val="none"/>
        <c:tickLblPos val="nextTo"/>
        <c:txPr>
          <a:bodyPr/>
          <a:lstStyle/>
          <a:p>
            <a:pPr>
              <a:defRPr sz="900"/>
            </a:pPr>
            <a:endParaRPr lang="ja-JP"/>
          </a:p>
        </c:txPr>
        <c:crossAx val="353974024"/>
        <c:crosses val="autoZero"/>
        <c:auto val="1"/>
        <c:lblAlgn val="ctr"/>
        <c:lblOffset val="100"/>
        <c:noMultiLvlLbl val="0"/>
      </c:catAx>
      <c:valAx>
        <c:axId val="353974024"/>
        <c:scaling>
          <c:orientation val="minMax"/>
        </c:scaling>
        <c:delete val="0"/>
        <c:axPos val="l"/>
        <c:majorGridlines>
          <c:spPr>
            <a:ln>
              <a:solidFill>
                <a:schemeClr val="lt1">
                  <a:shade val="50000"/>
                </a:schemeClr>
              </a:solidFill>
              <a:prstDash val="sysDot"/>
            </a:ln>
          </c:spPr>
        </c:majorGridlines>
        <c:numFmt formatCode="#,##0_);[Red]\(#,##0\)" sourceLinked="1"/>
        <c:majorTickMark val="out"/>
        <c:minorTickMark val="none"/>
        <c:tickLblPos val="nextTo"/>
        <c:crossAx val="318914080"/>
        <c:crosses val="autoZero"/>
        <c:crossBetween val="between"/>
      </c:valAx>
    </c:plotArea>
    <c:legend>
      <c:legendPos val="r"/>
      <c:layout>
        <c:manualLayout>
          <c:xMode val="edge"/>
          <c:yMode val="edge"/>
          <c:x val="0.70388381867021277"/>
          <c:y val="1.6666056277848985E-2"/>
          <c:w val="0.28958023529920351"/>
          <c:h val="7.6228610958513895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461535981221047E-2"/>
          <c:y val="8.9786756453423128E-2"/>
          <c:w val="0.88131349324075126"/>
          <c:h val="0.71759824036080089"/>
        </c:manualLayout>
      </c:layout>
      <c:barChart>
        <c:barDir val="col"/>
        <c:grouping val="clustered"/>
        <c:varyColors val="0"/>
        <c:ser>
          <c:idx val="0"/>
          <c:order val="0"/>
          <c:tx>
            <c:strRef>
              <c:f>'14販売購入形態グラフ (記者発表用（マルチ)'!$C$20</c:f>
              <c:strCache>
                <c:ptCount val="1"/>
                <c:pt idx="0">
                  <c:v>H30</c:v>
                </c:pt>
              </c:strCache>
            </c:strRef>
          </c:tx>
          <c:spPr>
            <a:solidFill>
              <a:prstClr val="white"/>
            </a:solidFill>
            <a:ln>
              <a:solidFill>
                <a:schemeClr val="tx1"/>
              </a:solidFill>
            </a:ln>
          </c:spPr>
          <c:invertIfNegative val="0"/>
          <c:cat>
            <c:strRef>
              <c:f>'14販売購入形態グラフ (記者発表用（マルチ)'!$B$21:$B$29</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(記者発表用（マルチ)'!$C$21:$C$29</c:f>
              <c:numCache>
                <c:formatCode>#,##0_);[Red]\(#,##0\)</c:formatCode>
                <c:ptCount val="9"/>
                <c:pt idx="0">
                  <c:v>48</c:v>
                </c:pt>
                <c:pt idx="1">
                  <c:v>533</c:v>
                </c:pt>
                <c:pt idx="2">
                  <c:v>391</c:v>
                </c:pt>
                <c:pt idx="3">
                  <c:v>607</c:v>
                </c:pt>
                <c:pt idx="4">
                  <c:v>609</c:v>
                </c:pt>
                <c:pt idx="5">
                  <c:v>853</c:v>
                </c:pt>
                <c:pt idx="6">
                  <c:v>1389</c:v>
                </c:pt>
                <c:pt idx="7">
                  <c:v>1374</c:v>
                </c:pt>
                <c:pt idx="8">
                  <c:v>488</c:v>
                </c:pt>
              </c:numCache>
            </c:numRef>
          </c:val>
        </c:ser>
        <c:ser>
          <c:idx val="1"/>
          <c:order val="1"/>
          <c:tx>
            <c:strRef>
              <c:f>'14販売購入形態グラフ (記者発表用（マルチ)'!$D$20</c:f>
              <c:strCache>
                <c:ptCount val="1"/>
                <c:pt idx="0">
                  <c:v>R1</c:v>
                </c:pt>
              </c:strCache>
            </c:strRef>
          </c:tx>
          <c:spPr>
            <a:pattFill prst="pct50"/>
            <a:ln w="12700">
              <a:solidFill>
                <a:prstClr val="black"/>
              </a:solidFill>
            </a:ln>
          </c:spPr>
          <c:invertIfNegative val="0"/>
          <c:dLbls>
            <c:dLbl>
              <c:idx val="1"/>
              <c:layout>
                <c:manualLayout>
                  <c:x val="6.3643579916291149E-3"/>
                  <c:y val="-8.1480568725962684E-1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6286241761413692E-2"/>
                  <c:y val="9.3896795764407959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9093073974887347E-2"/>
                  <c:y val="9.8904671532693451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3104062765599134E-2"/>
                  <c:y val="1.333333799941829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1089497907279E-2"/>
                  <c:y val="-5.1954523868599778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4635637999326481E-3"/>
                  <c:y val="3.9436584229775758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1667854863265008E-16"/>
                  <c:y val="4.4444459998061242E-3"/>
                </c:manualLayout>
              </c:layout>
              <c:spPr>
                <a:solidFill>
                  <a:schemeClr val="bg1"/>
                </a:solid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8"/>
              <c:layout>
                <c:manualLayout>
                  <c:x val="9.5465369874436733E-3"/>
                  <c:y val="-1.001575153657096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(記者発表用（マルチ)'!$B$21:$B$29</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(記者発表用（マルチ)'!$D$21:$D$29</c:f>
              <c:numCache>
                <c:formatCode>#,##0_);[Red]\(#,##0\)</c:formatCode>
                <c:ptCount val="9"/>
                <c:pt idx="0">
                  <c:v>95</c:v>
                </c:pt>
                <c:pt idx="1">
                  <c:v>606</c:v>
                </c:pt>
                <c:pt idx="2">
                  <c:v>416</c:v>
                </c:pt>
                <c:pt idx="3">
                  <c:v>599</c:v>
                </c:pt>
                <c:pt idx="4">
                  <c:v>689</c:v>
                </c:pt>
                <c:pt idx="5">
                  <c:v>825</c:v>
                </c:pt>
                <c:pt idx="6">
                  <c:v>1429</c:v>
                </c:pt>
                <c:pt idx="7">
                  <c:v>1356</c:v>
                </c:pt>
                <c:pt idx="8">
                  <c:v>546</c:v>
                </c:pt>
              </c:numCache>
            </c:numRef>
          </c:val>
        </c:ser>
        <c:dLbls>
          <c:showLegendKey val="0"/>
          <c:showVal val="0"/>
          <c:showCatName val="0"/>
          <c:showSerName val="0"/>
          <c:showPercent val="0"/>
          <c:showBubbleSize val="0"/>
        </c:dLbls>
        <c:gapWidth val="150"/>
        <c:axId val="318912360"/>
        <c:axId val="317579760"/>
      </c:barChart>
      <c:catAx>
        <c:axId val="318912360"/>
        <c:scaling>
          <c:orientation val="minMax"/>
        </c:scaling>
        <c:delete val="0"/>
        <c:axPos val="b"/>
        <c:numFmt formatCode="General" sourceLinked="0"/>
        <c:majorTickMark val="out"/>
        <c:minorTickMark val="none"/>
        <c:tickLblPos val="nextTo"/>
        <c:txPr>
          <a:bodyPr/>
          <a:lstStyle/>
          <a:p>
            <a:pPr>
              <a:defRPr sz="900"/>
            </a:pPr>
            <a:endParaRPr lang="ja-JP"/>
          </a:p>
        </c:txPr>
        <c:crossAx val="317579760"/>
        <c:crosses val="autoZero"/>
        <c:auto val="1"/>
        <c:lblAlgn val="ctr"/>
        <c:lblOffset val="100"/>
        <c:noMultiLvlLbl val="0"/>
      </c:catAx>
      <c:valAx>
        <c:axId val="317579760"/>
        <c:scaling>
          <c:orientation val="minMax"/>
        </c:scaling>
        <c:delete val="0"/>
        <c:axPos val="l"/>
        <c:majorGridlines>
          <c:spPr>
            <a:ln>
              <a:solidFill>
                <a:sysClr val="window" lastClr="FFFFFF">
                  <a:shade val="50000"/>
                </a:sysClr>
              </a:solidFill>
              <a:prstDash val="sysDot"/>
            </a:ln>
          </c:spPr>
        </c:majorGridlines>
        <c:numFmt formatCode="#,##0_);[Red]\(#,##0\)" sourceLinked="1"/>
        <c:majorTickMark val="out"/>
        <c:minorTickMark val="none"/>
        <c:tickLblPos val="nextTo"/>
        <c:crossAx val="318912360"/>
        <c:crosses val="autoZero"/>
        <c:crossBetween val="between"/>
      </c:valAx>
    </c:plotArea>
    <c:legend>
      <c:legendPos val="r"/>
      <c:layout>
        <c:manualLayout>
          <c:xMode val="edge"/>
          <c:yMode val="edge"/>
          <c:x val="0.68076856388011353"/>
          <c:y val="2.2080497665965936E-2"/>
          <c:w val="0.30959093715421998"/>
          <c:h val="6.2693635238367532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89218496243654E-2"/>
          <c:y val="9.2000583260425775E-2"/>
          <c:w val="0.88039622705500031"/>
          <c:h val="0.70318934091571883"/>
        </c:manualLayout>
      </c:layout>
      <c:barChart>
        <c:barDir val="col"/>
        <c:grouping val="clustered"/>
        <c:varyColors val="0"/>
        <c:ser>
          <c:idx val="0"/>
          <c:order val="0"/>
          <c:tx>
            <c:strRef>
              <c:f>'14販売購入形態グラフ (記者発表用（マルチ)'!$C$37</c:f>
              <c:strCache>
                <c:ptCount val="1"/>
                <c:pt idx="0">
                  <c:v>H30</c:v>
                </c:pt>
              </c:strCache>
            </c:strRef>
          </c:tx>
          <c:spPr>
            <a:solidFill>
              <a:prstClr val="white"/>
            </a:solidFill>
            <a:ln>
              <a:solidFill>
                <a:prstClr val="black"/>
              </a:solidFill>
            </a:ln>
          </c:spPr>
          <c:invertIfNegative val="0"/>
          <c:cat>
            <c:strRef>
              <c:f>'14販売購入形態グラフ (記者発表用（マルチ)'!$B$38:$B$46</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(記者発表用（マルチ)'!$C$38:$C$46</c:f>
              <c:numCache>
                <c:formatCode>#,##0_);[Red]\(#,##0\)</c:formatCode>
                <c:ptCount val="9"/>
                <c:pt idx="0">
                  <c:v>847</c:v>
                </c:pt>
                <c:pt idx="1">
                  <c:v>1780</c:v>
                </c:pt>
                <c:pt idx="2">
                  <c:v>2511</c:v>
                </c:pt>
                <c:pt idx="3">
                  <c:v>3941</c:v>
                </c:pt>
                <c:pt idx="4">
                  <c:v>4133</c:v>
                </c:pt>
                <c:pt idx="5">
                  <c:v>3589</c:v>
                </c:pt>
                <c:pt idx="6">
                  <c:v>2894</c:v>
                </c:pt>
                <c:pt idx="7">
                  <c:v>939</c:v>
                </c:pt>
                <c:pt idx="8">
                  <c:v>1237</c:v>
                </c:pt>
              </c:numCache>
            </c:numRef>
          </c:val>
        </c:ser>
        <c:ser>
          <c:idx val="1"/>
          <c:order val="1"/>
          <c:tx>
            <c:strRef>
              <c:f>'14販売購入形態グラフ (記者発表用（マルチ)'!$D$37</c:f>
              <c:strCache>
                <c:ptCount val="1"/>
                <c:pt idx="0">
                  <c:v>R1</c:v>
                </c:pt>
              </c:strCache>
            </c:strRef>
          </c:tx>
          <c:spPr>
            <a:pattFill prst="pct50"/>
            <a:ln w="12700">
              <a:solidFill>
                <a:prstClr val="black"/>
              </a:solidFill>
            </a:ln>
          </c:spPr>
          <c:invertIfNegative val="0"/>
          <c:dLbls>
            <c:dLbl>
              <c:idx val="0"/>
              <c:layout>
                <c:manualLayout>
                  <c:x val="1.5835316696358924E-2"/>
                  <c:y val="1.3888888888888888E-2"/>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9002380035630682E-2"/>
                  <c:y val="4.6296296296296294E-3"/>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2.2169443374902495E-2"/>
                  <c:y val="4.6296296296295869E-3"/>
                </c:manualLayout>
              </c:layout>
              <c:spPr>
                <a:noFill/>
                <a:ln>
                  <a:noFill/>
                </a:ln>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2.9352103386481733E-2"/>
                  <c:y val="1.4819791689303068E-3"/>
                </c:manualLayout>
              </c:layout>
              <c:spPr>
                <a:noFill/>
                <a:ln>
                  <a:noFill/>
                </a:ln>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4"/>
              <c:layout>
                <c:manualLayout>
                  <c:x val="2.5902228480410978E-2"/>
                  <c:y val="1.3932741657900071E-2"/>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2.9352193403331252E-2"/>
                  <c:y val="7.9618693496645836E-3"/>
                </c:manualLayout>
              </c:layout>
              <c:spPr>
                <a:noFill/>
                <a:ln>
                  <a:noFill/>
                </a:ln>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1084721687451247"/>
                      <c:h val="6.9444444444444448E-2"/>
                    </c:manualLayout>
                  </c15:layout>
                </c:ext>
              </c:extLst>
            </c:dLbl>
            <c:dLbl>
              <c:idx val="6"/>
              <c:layout>
                <c:manualLayout>
                  <c:x val="2.2169443374902495E-2"/>
                  <c:y val="9.7681539807524063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0"/>
                  <c:y val="9.7681539807524063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7808859183983334E-3"/>
                  <c:y val="1.3888923523818719E-2"/>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spPr>
              <a:noFill/>
              <a:ln>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(記者発表用（マルチ)'!$B$38:$B$46</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(記者発表用（マルチ)'!$D$38:$D$46</c:f>
              <c:numCache>
                <c:formatCode>#,##0_);[Red]\(#,##0\)</c:formatCode>
                <c:ptCount val="9"/>
                <c:pt idx="0">
                  <c:v>1312</c:v>
                </c:pt>
                <c:pt idx="1">
                  <c:v>2259</c:v>
                </c:pt>
                <c:pt idx="2">
                  <c:v>2472</c:v>
                </c:pt>
                <c:pt idx="3">
                  <c:v>4004</c:v>
                </c:pt>
                <c:pt idx="4">
                  <c:v>4224</c:v>
                </c:pt>
                <c:pt idx="5">
                  <c:v>3034</c:v>
                </c:pt>
                <c:pt idx="6">
                  <c:v>2446</c:v>
                </c:pt>
                <c:pt idx="7">
                  <c:v>893</c:v>
                </c:pt>
                <c:pt idx="8">
                  <c:v>1250</c:v>
                </c:pt>
              </c:numCache>
            </c:numRef>
          </c:val>
        </c:ser>
        <c:dLbls>
          <c:showLegendKey val="0"/>
          <c:showVal val="0"/>
          <c:showCatName val="0"/>
          <c:showSerName val="0"/>
          <c:showPercent val="0"/>
          <c:showBubbleSize val="0"/>
        </c:dLbls>
        <c:gapWidth val="150"/>
        <c:axId val="317582504"/>
        <c:axId val="317583288"/>
      </c:barChart>
      <c:catAx>
        <c:axId val="317582504"/>
        <c:scaling>
          <c:orientation val="minMax"/>
        </c:scaling>
        <c:delete val="0"/>
        <c:axPos val="b"/>
        <c:numFmt formatCode="General" sourceLinked="0"/>
        <c:majorTickMark val="out"/>
        <c:minorTickMark val="none"/>
        <c:tickLblPos val="nextTo"/>
        <c:txPr>
          <a:bodyPr/>
          <a:lstStyle/>
          <a:p>
            <a:pPr>
              <a:defRPr sz="900"/>
            </a:pPr>
            <a:endParaRPr lang="ja-JP"/>
          </a:p>
        </c:txPr>
        <c:crossAx val="317583288"/>
        <c:crosses val="autoZero"/>
        <c:auto val="1"/>
        <c:lblAlgn val="ctr"/>
        <c:lblOffset val="100"/>
        <c:noMultiLvlLbl val="0"/>
      </c:catAx>
      <c:valAx>
        <c:axId val="317583288"/>
        <c:scaling>
          <c:orientation val="minMax"/>
        </c:scaling>
        <c:delete val="0"/>
        <c:axPos val="l"/>
        <c:majorGridlines>
          <c:spPr>
            <a:ln>
              <a:solidFill>
                <a:sysClr val="window" lastClr="FFFFFF">
                  <a:shade val="50000"/>
                </a:sysClr>
              </a:solidFill>
              <a:prstDash val="sysDot"/>
            </a:ln>
          </c:spPr>
        </c:majorGridlines>
        <c:numFmt formatCode="#,##0_);[Red]\(#,##0\)" sourceLinked="1"/>
        <c:majorTickMark val="out"/>
        <c:minorTickMark val="none"/>
        <c:tickLblPos val="nextTo"/>
        <c:crossAx val="317582504"/>
        <c:crosses val="autoZero"/>
        <c:crossBetween val="between"/>
      </c:valAx>
    </c:plotArea>
    <c:legend>
      <c:legendPos val="r"/>
      <c:layout>
        <c:manualLayout>
          <c:xMode val="edge"/>
          <c:yMode val="edge"/>
          <c:x val="0.7257365541951869"/>
          <c:y val="1.4227544473607466E-2"/>
          <c:w val="0.25455383808176707"/>
          <c:h val="7.2684091571886836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24042320702928E-2"/>
          <c:y val="0.10502286881058095"/>
          <c:w val="0.86677506215449562"/>
          <c:h val="0.68480806989827436"/>
        </c:manualLayout>
      </c:layout>
      <c:barChart>
        <c:barDir val="col"/>
        <c:grouping val="clustered"/>
        <c:varyColors val="0"/>
        <c:ser>
          <c:idx val="0"/>
          <c:order val="0"/>
          <c:tx>
            <c:strRef>
              <c:f>'14販売購入形態グラフ (記者発表用（マルチ)'!$C$54</c:f>
              <c:strCache>
                <c:ptCount val="1"/>
                <c:pt idx="0">
                  <c:v>令和元年度</c:v>
                </c:pt>
              </c:strCache>
            </c:strRef>
          </c:tx>
          <c:spPr>
            <a:solidFill>
              <a:prstClr val="white"/>
            </a:solidFill>
            <a:ln>
              <a:solidFill>
                <a:prstClr val="black"/>
              </a:solidFill>
            </a:ln>
          </c:spPr>
          <c:invertIfNegative val="0"/>
          <c:dLbls>
            <c:dLbl>
              <c:idx val="1"/>
              <c:layout>
                <c:manualLayout>
                  <c:x val="-2.3792935886702508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8.922350957513505E-3"/>
                  <c:y val="8.4443586615229699E-17"/>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5.9482339716756339E-3"/>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4870584929189084E-2"/>
                  <c:y val="-8.4443586615229699E-17"/>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8.9223509575135605E-3"/>
                  <c:y val="-8.4443586615229699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'14販売購入形態グラフ (記者発表用（マルチ)'!$B$55:$B$63</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(記者発表用（マルチ)'!$C$55:$C$63</c:f>
              <c:numCache>
                <c:formatCode>#,##0_);[Red]\(#,##0\)</c:formatCode>
                <c:ptCount val="9"/>
                <c:pt idx="0">
                  <c:v>21</c:v>
                </c:pt>
                <c:pt idx="1">
                  <c:v>431</c:v>
                </c:pt>
                <c:pt idx="2">
                  <c:v>41</c:v>
                </c:pt>
                <c:pt idx="3">
                  <c:v>39</c:v>
                </c:pt>
                <c:pt idx="4">
                  <c:v>57</c:v>
                </c:pt>
                <c:pt idx="5">
                  <c:v>31</c:v>
                </c:pt>
                <c:pt idx="6">
                  <c:v>36</c:v>
                </c:pt>
                <c:pt idx="7">
                  <c:v>17</c:v>
                </c:pt>
                <c:pt idx="8">
                  <c:v>31</c:v>
                </c:pt>
              </c:numCache>
            </c:numRef>
          </c:val>
        </c:ser>
        <c:ser>
          <c:idx val="1"/>
          <c:order val="1"/>
          <c:tx>
            <c:strRef>
              <c:f>'14販売購入形態グラフ (記者発表用（マルチ)'!$D$54</c:f>
              <c:strCache>
                <c:ptCount val="1"/>
                <c:pt idx="0">
                  <c:v>令和２年度</c:v>
                </c:pt>
              </c:strCache>
            </c:strRef>
          </c:tx>
          <c:spPr>
            <a:pattFill prst="pct50"/>
            <a:ln w="12700">
              <a:solidFill>
                <a:prstClr val="black"/>
              </a:solidFill>
            </a:ln>
          </c:spPr>
          <c:invertIfNegative val="0"/>
          <c:dLbls>
            <c:dLbl>
              <c:idx val="0"/>
              <c:layout>
                <c:manualLayout>
                  <c:x val="1.2203403836817429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6041479902115158E-2"/>
                  <c:y val="1.369854682787346E-2"/>
                </c:manualLayout>
              </c:layout>
              <c:spPr>
                <a:noFill/>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6.3041796462858825E-3"/>
                  <c:y val="9.132423374833042E-3"/>
                </c:manualLayout>
              </c:layout>
              <c:spPr>
                <a:noFill/>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3"/>
              <c:layout>
                <c:manualLayout>
                  <c:x val="9.4562694694288237E-3"/>
                  <c:y val="4.5662116874165635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1017019184086028E-3"/>
                  <c:y val="4.5661955886610595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9.4562694694288237E-3"/>
                  <c:y val="9.132423374833127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
                  <c:y val="4.5662116874165635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1526224518642377E-3"/>
                  <c:y val="-8.3712913877245718E-17"/>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1.260835929257165E-2"/>
                  <c:y val="0"/>
                </c:manualLayout>
              </c:layout>
              <c:showLegendKey val="0"/>
              <c:showVal val="1"/>
              <c:showCatName val="0"/>
              <c:showSerName val="0"/>
              <c:showPercent val="0"/>
              <c:showBubbleSize val="0"/>
              <c:extLst>
                <c:ext xmlns:c15="http://schemas.microsoft.com/office/drawing/2012/chart" uri="{CE6537A1-D6FC-4f65-9D91-7224C49458BB}"/>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(記者発表用（マルチ)'!$B$55:$B$63</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(記者発表用（マルチ)'!$D$55:$D$63</c:f>
              <c:numCache>
                <c:formatCode>#,##0_);[Red]\(#,##0\)</c:formatCode>
                <c:ptCount val="9"/>
                <c:pt idx="0">
                  <c:v>16</c:v>
                </c:pt>
                <c:pt idx="1">
                  <c:v>319</c:v>
                </c:pt>
                <c:pt idx="2">
                  <c:v>27</c:v>
                </c:pt>
                <c:pt idx="3">
                  <c:v>38</c:v>
                </c:pt>
                <c:pt idx="4">
                  <c:v>33</c:v>
                </c:pt>
                <c:pt idx="5">
                  <c:v>26</c:v>
                </c:pt>
                <c:pt idx="6">
                  <c:v>18</c:v>
                </c:pt>
                <c:pt idx="7">
                  <c:v>12</c:v>
                </c:pt>
                <c:pt idx="8">
                  <c:v>22</c:v>
                </c:pt>
              </c:numCache>
            </c:numRef>
          </c:val>
        </c:ser>
        <c:dLbls>
          <c:showLegendKey val="0"/>
          <c:showVal val="0"/>
          <c:showCatName val="0"/>
          <c:showSerName val="0"/>
          <c:showPercent val="0"/>
          <c:showBubbleSize val="0"/>
        </c:dLbls>
        <c:gapWidth val="150"/>
        <c:axId val="354358184"/>
        <c:axId val="354354656"/>
      </c:barChart>
      <c:catAx>
        <c:axId val="354358184"/>
        <c:scaling>
          <c:orientation val="minMax"/>
        </c:scaling>
        <c:delete val="0"/>
        <c:axPos val="b"/>
        <c:numFmt formatCode="General" sourceLinked="0"/>
        <c:majorTickMark val="out"/>
        <c:minorTickMark val="none"/>
        <c:tickLblPos val="nextTo"/>
        <c:txPr>
          <a:bodyPr/>
          <a:lstStyle/>
          <a:p>
            <a:pPr>
              <a:defRPr sz="900"/>
            </a:pPr>
            <a:endParaRPr lang="ja-JP"/>
          </a:p>
        </c:txPr>
        <c:crossAx val="354354656"/>
        <c:crosses val="autoZero"/>
        <c:auto val="1"/>
        <c:lblAlgn val="ctr"/>
        <c:lblOffset val="100"/>
        <c:noMultiLvlLbl val="0"/>
      </c:catAx>
      <c:valAx>
        <c:axId val="354354656"/>
        <c:scaling>
          <c:orientation val="minMax"/>
        </c:scaling>
        <c:delete val="0"/>
        <c:axPos val="l"/>
        <c:majorGridlines>
          <c:spPr>
            <a:ln>
              <a:solidFill>
                <a:sysClr val="window" lastClr="FFFFFF">
                  <a:shade val="50000"/>
                </a:sysClr>
              </a:solidFill>
              <a:prstDash val="sysDot"/>
            </a:ln>
          </c:spPr>
        </c:majorGridlines>
        <c:numFmt formatCode="#,##0_);[Red]\(#,##0\)" sourceLinked="1"/>
        <c:majorTickMark val="out"/>
        <c:minorTickMark val="none"/>
        <c:tickLblPos val="nextTo"/>
        <c:crossAx val="354358184"/>
        <c:crosses val="autoZero"/>
        <c:crossBetween val="between"/>
      </c:valAx>
    </c:plotArea>
    <c:legend>
      <c:legendPos val="r"/>
      <c:layout>
        <c:manualLayout>
          <c:xMode val="edge"/>
          <c:yMode val="edge"/>
          <c:x val="0.76862767192354176"/>
          <c:y val="1.9041462280754431E-3"/>
          <c:w val="0.22424488213541924"/>
          <c:h val="8.7515222203725665E-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959711338138759E-2"/>
          <c:y val="0.11111115161532212"/>
          <c:w val="0.88762043093270515"/>
          <c:h val="0.69792749268281296"/>
        </c:manualLayout>
      </c:layout>
      <c:barChart>
        <c:barDir val="col"/>
        <c:grouping val="clustered"/>
        <c:varyColors val="0"/>
        <c:ser>
          <c:idx val="0"/>
          <c:order val="0"/>
          <c:tx>
            <c:strRef>
              <c:f>'14販売購入形態グラフ (記者発表用（マルチ)'!$C$71</c:f>
              <c:strCache>
                <c:ptCount val="1"/>
                <c:pt idx="0">
                  <c:v>H30</c:v>
                </c:pt>
              </c:strCache>
            </c:strRef>
          </c:tx>
          <c:spPr>
            <a:solidFill>
              <a:prstClr val="white"/>
            </a:solidFill>
            <a:ln>
              <a:solidFill>
                <a:prstClr val="black"/>
              </a:solidFill>
            </a:ln>
          </c:spPr>
          <c:invertIfNegative val="0"/>
          <c:cat>
            <c:strRef>
              <c:f>'14販売購入形態グラフ (記者発表用（マルチ)'!$B$72:$B$80</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(記者発表用（マルチ)'!$C$72:$C$80</c:f>
              <c:numCache>
                <c:formatCode>#,##0_);[Red]\(#,##0\)</c:formatCode>
                <c:ptCount val="9"/>
                <c:pt idx="0">
                  <c:v>11</c:v>
                </c:pt>
                <c:pt idx="1">
                  <c:v>112</c:v>
                </c:pt>
                <c:pt idx="2">
                  <c:v>128</c:v>
                </c:pt>
                <c:pt idx="3">
                  <c:v>277</c:v>
                </c:pt>
                <c:pt idx="4">
                  <c:v>357</c:v>
                </c:pt>
                <c:pt idx="5">
                  <c:v>466</c:v>
                </c:pt>
                <c:pt idx="6">
                  <c:v>700</c:v>
                </c:pt>
                <c:pt idx="7">
                  <c:v>488</c:v>
                </c:pt>
                <c:pt idx="8">
                  <c:v>332</c:v>
                </c:pt>
              </c:numCache>
            </c:numRef>
          </c:val>
        </c:ser>
        <c:ser>
          <c:idx val="1"/>
          <c:order val="1"/>
          <c:tx>
            <c:strRef>
              <c:f>'14販売購入形態グラフ (記者発表用（マルチ)'!$D$71</c:f>
              <c:strCache>
                <c:ptCount val="1"/>
                <c:pt idx="0">
                  <c:v>R1</c:v>
                </c:pt>
              </c:strCache>
            </c:strRef>
          </c:tx>
          <c:spPr>
            <a:pattFill prst="pct50"/>
            <a:ln w="12700">
              <a:solidFill>
                <a:schemeClr val="tx1"/>
              </a:solidFill>
            </a:ln>
          </c:spPr>
          <c:invertIfNegative val="0"/>
          <c:dLbls>
            <c:dLbl>
              <c:idx val="0"/>
              <c:layout>
                <c:manualLayout>
                  <c:x val="0"/>
                  <c:y val="4.629631317304999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0565072849275912E-3"/>
                  <c:y val="-8.1839517116854698E-1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004176145685088E-2"/>
                  <c:y val="4.956621812708447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970700960071713E-2"/>
                  <c:y val="4.9566218127083629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4166346907502814E-2"/>
                  <c:y val="4.629631317305088E-3"/>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2.1997113977057642E-2"/>
                  <c:y val="9.2592626346101343E-3"/>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6"/>
              <c:layout>
                <c:manualLayout>
                  <c:x val="2.5782599177875495E-2"/>
                  <c:y val="9.2592626346101759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4464926680423344E-2"/>
                  <c:y val="1.3888893951915306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1.2608356163227696E-2"/>
                  <c:y val="1.3888893951915265E-2"/>
                </c:manualLayout>
              </c:layout>
              <c:spPr>
                <a:noFill/>
                <a:ln>
                  <a:noFill/>
                </a:ln>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spPr>
              <a:noFill/>
              <a:ln>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'14販売購入形態グラフ (記者発表用（マルチ)'!$B$72:$B$80</c:f>
              <c:strCache>
                <c:ptCount val="9"/>
                <c:pt idx="0">
                  <c:v>20歳未満</c:v>
                </c:pt>
                <c:pt idx="1">
                  <c:v>20歳代</c:v>
                </c:pt>
                <c:pt idx="2">
                  <c:v>30歳代</c:v>
                </c:pt>
                <c:pt idx="3">
                  <c:v>40歳代</c:v>
                </c:pt>
                <c:pt idx="4">
                  <c:v>50歳代</c:v>
                </c:pt>
                <c:pt idx="5">
                  <c:v>60歳代</c:v>
                </c:pt>
                <c:pt idx="6">
                  <c:v>70歳代</c:v>
                </c:pt>
                <c:pt idx="7">
                  <c:v>80歳以上</c:v>
                </c:pt>
                <c:pt idx="8">
                  <c:v>無回答</c:v>
                </c:pt>
              </c:strCache>
            </c:strRef>
          </c:cat>
          <c:val>
            <c:numRef>
              <c:f>'14販売購入形態グラフ (記者発表用（マルチ)'!$D$72:$D$80</c:f>
              <c:numCache>
                <c:formatCode>#,##0_);[Red]\(#,##0\)</c:formatCode>
                <c:ptCount val="9"/>
                <c:pt idx="0">
                  <c:v>12</c:v>
                </c:pt>
                <c:pt idx="1">
                  <c:v>123</c:v>
                </c:pt>
                <c:pt idx="2">
                  <c:v>132</c:v>
                </c:pt>
                <c:pt idx="3">
                  <c:v>296</c:v>
                </c:pt>
                <c:pt idx="4">
                  <c:v>375</c:v>
                </c:pt>
                <c:pt idx="5">
                  <c:v>497</c:v>
                </c:pt>
                <c:pt idx="6">
                  <c:v>762</c:v>
                </c:pt>
                <c:pt idx="7">
                  <c:v>518</c:v>
                </c:pt>
                <c:pt idx="8">
                  <c:v>302</c:v>
                </c:pt>
              </c:numCache>
            </c:numRef>
          </c:val>
        </c:ser>
        <c:dLbls>
          <c:showLegendKey val="0"/>
          <c:showVal val="0"/>
          <c:showCatName val="0"/>
          <c:showSerName val="0"/>
          <c:showPercent val="0"/>
          <c:showBubbleSize val="0"/>
        </c:dLbls>
        <c:gapWidth val="150"/>
        <c:axId val="354354264"/>
        <c:axId val="354358576"/>
      </c:barChart>
      <c:catAx>
        <c:axId val="354354264"/>
        <c:scaling>
          <c:orientation val="minMax"/>
        </c:scaling>
        <c:delete val="0"/>
        <c:axPos val="b"/>
        <c:numFmt formatCode="General" sourceLinked="0"/>
        <c:majorTickMark val="out"/>
        <c:minorTickMark val="none"/>
        <c:tickLblPos val="nextTo"/>
        <c:spPr>
          <a:ln w="12700">
            <a:solidFill>
              <a:prstClr val="black"/>
            </a:solidFill>
          </a:ln>
        </c:spPr>
        <c:txPr>
          <a:bodyPr/>
          <a:lstStyle/>
          <a:p>
            <a:pPr>
              <a:defRPr sz="900"/>
            </a:pPr>
            <a:endParaRPr lang="ja-JP"/>
          </a:p>
        </c:txPr>
        <c:crossAx val="354358576"/>
        <c:crosses val="autoZero"/>
        <c:auto val="1"/>
        <c:lblAlgn val="ctr"/>
        <c:lblOffset val="100"/>
        <c:noMultiLvlLbl val="0"/>
      </c:catAx>
      <c:valAx>
        <c:axId val="354358576"/>
        <c:scaling>
          <c:orientation val="minMax"/>
          <c:max val="800"/>
        </c:scaling>
        <c:delete val="0"/>
        <c:axPos val="l"/>
        <c:majorGridlines>
          <c:spPr>
            <a:ln>
              <a:solidFill>
                <a:sysClr val="window" lastClr="FFFFFF">
                  <a:shade val="50000"/>
                </a:sysClr>
              </a:solidFill>
              <a:prstDash val="sysDot"/>
            </a:ln>
          </c:spPr>
        </c:majorGridlines>
        <c:numFmt formatCode="#,##0_);[Red]\(#,##0\)" sourceLinked="1"/>
        <c:majorTickMark val="out"/>
        <c:minorTickMark val="none"/>
        <c:tickLblPos val="nextTo"/>
        <c:spPr>
          <a:ln w="12700">
            <a:solidFill>
              <a:schemeClr val="bg1">
                <a:lumMod val="50000"/>
              </a:schemeClr>
            </a:solidFill>
          </a:ln>
        </c:spPr>
        <c:crossAx val="354354264"/>
        <c:crosses val="autoZero"/>
        <c:crossBetween val="between"/>
        <c:majorUnit val="200"/>
      </c:valAx>
    </c:plotArea>
    <c:legend>
      <c:legendPos val="r"/>
      <c:layout>
        <c:manualLayout>
          <c:xMode val="edge"/>
          <c:yMode val="edge"/>
          <c:x val="0.73141272659673162"/>
          <c:y val="5.2074238872207223E-3"/>
          <c:w val="0.2646605646855828"/>
          <c:h val="0.10995483739969282"/>
        </c:manualLayout>
      </c:layout>
      <c:overlay val="0"/>
    </c:legend>
    <c:plotVisOnly val="1"/>
    <c:dispBlanksAs val="gap"/>
    <c:showDLblsOverMax val="0"/>
  </c:chart>
  <c:txPr>
    <a:bodyPr/>
    <a:lstStyle/>
    <a:p>
      <a:pPr>
        <a:defRPr baseline="0">
          <a:latin typeface="ＭＳ Ｐゴシック" pitchFamily="50" charset="-128"/>
          <a:ea typeface="ＭＳ Ｐゴシック" pitchFamily="50" charset="-128"/>
        </a:defRPr>
      </a:pPr>
      <a:endParaRPr lang="ja-JP"/>
    </a:p>
  </c:txPr>
  <c:printSettings>
    <c:headerFooter/>
    <c:pageMargins b="0.75000000000000244" l="0.70000000000000062" r="0.70000000000000062" t="0.750000000000002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228600</xdr:colOff>
      <xdr:row>5</xdr:row>
      <xdr:rowOff>0</xdr:rowOff>
    </xdr:from>
    <xdr:to>
      <xdr:col>1</xdr:col>
      <xdr:colOff>228600</xdr:colOff>
      <xdr:row>5</xdr:row>
      <xdr:rowOff>0</xdr:rowOff>
    </xdr:to>
    <xdr:sp macro="" textlink="">
      <xdr:nvSpPr>
        <xdr:cNvPr id="2" name="Line 2"/>
        <xdr:cNvSpPr>
          <a:spLocks noChangeShapeType="1"/>
        </xdr:cNvSpPr>
      </xdr:nvSpPr>
      <xdr:spPr bwMode="auto">
        <a:xfrm>
          <a:off x="228600" y="3028950"/>
          <a:ext cx="0" cy="0"/>
        </a:xfrm>
        <a:prstGeom prst="line">
          <a:avLst/>
        </a:prstGeom>
        <a:noFill/>
        <a:ln w="9525">
          <a:solidFill>
            <a:srgbClr val="000000"/>
          </a:solidFill>
          <a:prstDash val="dash"/>
          <a:round/>
          <a:headEnd/>
          <a:tailEnd/>
        </a:ln>
      </xdr:spPr>
    </xdr:sp>
    <xdr:clientData/>
  </xdr:twoCellAnchor>
  <xdr:twoCellAnchor>
    <xdr:from>
      <xdr:col>1</xdr:col>
      <xdr:colOff>123825</xdr:colOff>
      <xdr:row>5</xdr:row>
      <xdr:rowOff>0</xdr:rowOff>
    </xdr:from>
    <xdr:to>
      <xdr:col>1</xdr:col>
      <xdr:colOff>123825</xdr:colOff>
      <xdr:row>5</xdr:row>
      <xdr:rowOff>0</xdr:rowOff>
    </xdr:to>
    <xdr:sp macro="" textlink="">
      <xdr:nvSpPr>
        <xdr:cNvPr id="3" name="Line 3"/>
        <xdr:cNvSpPr>
          <a:spLocks noChangeShapeType="1"/>
        </xdr:cNvSpPr>
      </xdr:nvSpPr>
      <xdr:spPr bwMode="auto">
        <a:xfrm flipV="1">
          <a:off x="123825" y="3028950"/>
          <a:ext cx="0" cy="0"/>
        </a:xfrm>
        <a:prstGeom prst="line">
          <a:avLst/>
        </a:prstGeom>
        <a:noFill/>
        <a:ln w="9525">
          <a:solidFill>
            <a:srgbClr val="000000"/>
          </a:solidFill>
          <a:prstDash val="sysDot"/>
          <a:round/>
          <a:headEnd/>
          <a:tailEnd/>
        </a:ln>
      </xdr:spPr>
    </xdr:sp>
    <xdr:clientData/>
  </xdr:twoCellAnchor>
  <xdr:twoCellAnchor>
    <xdr:from>
      <xdr:col>2</xdr:col>
      <xdr:colOff>0</xdr:colOff>
      <xdr:row>7</xdr:row>
      <xdr:rowOff>0</xdr:rowOff>
    </xdr:from>
    <xdr:to>
      <xdr:col>2</xdr:col>
      <xdr:colOff>744950</xdr:colOff>
      <xdr:row>7</xdr:row>
      <xdr:rowOff>0</xdr:rowOff>
    </xdr:to>
    <xdr:sp macro="" textlink="">
      <xdr:nvSpPr>
        <xdr:cNvPr id="4" name="Text Box 5"/>
        <xdr:cNvSpPr txBox="1">
          <a:spLocks noChangeArrowheads="1"/>
        </xdr:cNvSpPr>
      </xdr:nvSpPr>
      <xdr:spPr bwMode="auto">
        <a:xfrm>
          <a:off x="962025" y="3600450"/>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7</xdr:row>
      <xdr:rowOff>0</xdr:rowOff>
    </xdr:from>
    <xdr:to>
      <xdr:col>2</xdr:col>
      <xdr:colOff>1468755</xdr:colOff>
      <xdr:row>7</xdr:row>
      <xdr:rowOff>0</xdr:rowOff>
    </xdr:to>
    <xdr:sp macro="" textlink="">
      <xdr:nvSpPr>
        <xdr:cNvPr id="5" name="Text Box 6"/>
        <xdr:cNvSpPr txBox="1">
          <a:spLocks noChangeArrowheads="1"/>
        </xdr:cNvSpPr>
      </xdr:nvSpPr>
      <xdr:spPr bwMode="auto">
        <a:xfrm>
          <a:off x="1363980" y="3600450"/>
          <a:ext cx="80962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7</xdr:row>
      <xdr:rowOff>0</xdr:rowOff>
    </xdr:from>
    <xdr:to>
      <xdr:col>3</xdr:col>
      <xdr:colOff>394376</xdr:colOff>
      <xdr:row>7</xdr:row>
      <xdr:rowOff>0</xdr:rowOff>
    </xdr:to>
    <xdr:sp macro="" textlink="">
      <xdr:nvSpPr>
        <xdr:cNvPr id="6" name="Text Box 7"/>
        <xdr:cNvSpPr txBox="1">
          <a:spLocks noChangeArrowheads="1"/>
        </xdr:cNvSpPr>
      </xdr:nvSpPr>
      <xdr:spPr bwMode="auto">
        <a:xfrm>
          <a:off x="2074545" y="3600450"/>
          <a:ext cx="49153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7</xdr:row>
      <xdr:rowOff>0</xdr:rowOff>
    </xdr:from>
    <xdr:to>
      <xdr:col>4</xdr:col>
      <xdr:colOff>579120</xdr:colOff>
      <xdr:row>7</xdr:row>
      <xdr:rowOff>0</xdr:rowOff>
    </xdr:to>
    <xdr:sp macro="" textlink="">
      <xdr:nvSpPr>
        <xdr:cNvPr id="7" name="Text Box 8"/>
        <xdr:cNvSpPr txBox="1">
          <a:spLocks noChangeArrowheads="1"/>
        </xdr:cNvSpPr>
      </xdr:nvSpPr>
      <xdr:spPr bwMode="auto">
        <a:xfrm>
          <a:off x="3381375" y="3600450"/>
          <a:ext cx="5791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7</xdr:row>
      <xdr:rowOff>0</xdr:rowOff>
    </xdr:from>
    <xdr:to>
      <xdr:col>3</xdr:col>
      <xdr:colOff>1043940</xdr:colOff>
      <xdr:row>7</xdr:row>
      <xdr:rowOff>0</xdr:rowOff>
    </xdr:to>
    <xdr:sp macro="" textlink="">
      <xdr:nvSpPr>
        <xdr:cNvPr id="8" name="Text Box 9"/>
        <xdr:cNvSpPr txBox="1">
          <a:spLocks noChangeArrowheads="1"/>
        </xdr:cNvSpPr>
      </xdr:nvSpPr>
      <xdr:spPr bwMode="auto">
        <a:xfrm>
          <a:off x="2331720" y="3600450"/>
          <a:ext cx="8839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7</xdr:row>
      <xdr:rowOff>0</xdr:rowOff>
    </xdr:from>
    <xdr:to>
      <xdr:col>4</xdr:col>
      <xdr:colOff>1264920</xdr:colOff>
      <xdr:row>7</xdr:row>
      <xdr:rowOff>0</xdr:rowOff>
    </xdr:to>
    <xdr:sp macro="" textlink="">
      <xdr:nvSpPr>
        <xdr:cNvPr id="9" name="Text Box 10"/>
        <xdr:cNvSpPr txBox="1">
          <a:spLocks noChangeArrowheads="1"/>
        </xdr:cNvSpPr>
      </xdr:nvSpPr>
      <xdr:spPr bwMode="auto">
        <a:xfrm>
          <a:off x="3762375" y="3600450"/>
          <a:ext cx="82677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7</xdr:row>
      <xdr:rowOff>0</xdr:rowOff>
    </xdr:from>
    <xdr:to>
      <xdr:col>4</xdr:col>
      <xdr:colOff>83</xdr:colOff>
      <xdr:row>7</xdr:row>
      <xdr:rowOff>0</xdr:rowOff>
    </xdr:to>
    <xdr:sp macro="" textlink="">
      <xdr:nvSpPr>
        <xdr:cNvPr id="10" name="Text Box 11"/>
        <xdr:cNvSpPr txBox="1">
          <a:spLocks noChangeArrowheads="1"/>
        </xdr:cNvSpPr>
      </xdr:nvSpPr>
      <xdr:spPr bwMode="auto">
        <a:xfrm>
          <a:off x="2878455" y="3600450"/>
          <a:ext cx="50300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7</xdr:row>
      <xdr:rowOff>0</xdr:rowOff>
    </xdr:from>
    <xdr:to>
      <xdr:col>5</xdr:col>
      <xdr:colOff>914400</xdr:colOff>
      <xdr:row>7</xdr:row>
      <xdr:rowOff>0</xdr:rowOff>
    </xdr:to>
    <xdr:sp macro="" textlink="">
      <xdr:nvSpPr>
        <xdr:cNvPr id="11" name="Text Box 12"/>
        <xdr:cNvSpPr txBox="1">
          <a:spLocks noChangeArrowheads="1"/>
        </xdr:cNvSpPr>
      </xdr:nvSpPr>
      <xdr:spPr bwMode="auto">
        <a:xfrm>
          <a:off x="4621530" y="3600450"/>
          <a:ext cx="8839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7</xdr:row>
      <xdr:rowOff>0</xdr:rowOff>
    </xdr:from>
    <xdr:to>
      <xdr:col>5</xdr:col>
      <xdr:colOff>342900</xdr:colOff>
      <xdr:row>7</xdr:row>
      <xdr:rowOff>0</xdr:rowOff>
    </xdr:to>
    <xdr:sp macro="" textlink="">
      <xdr:nvSpPr>
        <xdr:cNvPr id="12" name="Text Box 14"/>
        <xdr:cNvSpPr txBox="1">
          <a:spLocks noChangeArrowheads="1"/>
        </xdr:cNvSpPr>
      </xdr:nvSpPr>
      <xdr:spPr bwMode="auto">
        <a:xfrm>
          <a:off x="4417695" y="3600450"/>
          <a:ext cx="51625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6</xdr:col>
      <xdr:colOff>47377</xdr:colOff>
      <xdr:row>2</xdr:row>
      <xdr:rowOff>274236</xdr:rowOff>
    </xdr:from>
    <xdr:to>
      <xdr:col>17</xdr:col>
      <xdr:colOff>347306</xdr:colOff>
      <xdr:row>19</xdr:row>
      <xdr:rowOff>16054</xdr:rowOff>
    </xdr:to>
    <xdr:graphicFrame macro="">
      <xdr:nvGraphicFramePr>
        <xdr:cNvPr id="13"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4</xdr:row>
      <xdr:rowOff>0</xdr:rowOff>
    </xdr:from>
    <xdr:to>
      <xdr:col>1</xdr:col>
      <xdr:colOff>228600</xdr:colOff>
      <xdr:row>4</xdr:row>
      <xdr:rowOff>0</xdr:rowOff>
    </xdr:to>
    <xdr:sp macro="" textlink="">
      <xdr:nvSpPr>
        <xdr:cNvPr id="14" name="Line 2"/>
        <xdr:cNvSpPr>
          <a:spLocks noChangeShapeType="1"/>
        </xdr:cNvSpPr>
      </xdr:nvSpPr>
      <xdr:spPr bwMode="auto">
        <a:xfrm>
          <a:off x="371475" y="1304925"/>
          <a:ext cx="0" cy="0"/>
        </a:xfrm>
        <a:prstGeom prst="line">
          <a:avLst/>
        </a:prstGeom>
        <a:noFill/>
        <a:ln w="9525">
          <a:solidFill>
            <a:srgbClr val="000000"/>
          </a:solidFill>
          <a:prstDash val="dash"/>
          <a:round/>
          <a:headEnd/>
          <a:tailEnd/>
        </a:ln>
      </xdr:spPr>
    </xdr:sp>
    <xdr:clientData/>
  </xdr:twoCellAnchor>
  <xdr:twoCellAnchor>
    <xdr:from>
      <xdr:col>1</xdr:col>
      <xdr:colOff>123825</xdr:colOff>
      <xdr:row>4</xdr:row>
      <xdr:rowOff>0</xdr:rowOff>
    </xdr:from>
    <xdr:to>
      <xdr:col>1</xdr:col>
      <xdr:colOff>123825</xdr:colOff>
      <xdr:row>4</xdr:row>
      <xdr:rowOff>0</xdr:rowOff>
    </xdr:to>
    <xdr:sp macro="" textlink="">
      <xdr:nvSpPr>
        <xdr:cNvPr id="15" name="Line 3"/>
        <xdr:cNvSpPr>
          <a:spLocks noChangeShapeType="1"/>
        </xdr:cNvSpPr>
      </xdr:nvSpPr>
      <xdr:spPr bwMode="auto">
        <a:xfrm flipV="1">
          <a:off x="266700" y="1304925"/>
          <a:ext cx="0" cy="0"/>
        </a:xfrm>
        <a:prstGeom prst="line">
          <a:avLst/>
        </a:prstGeom>
        <a:noFill/>
        <a:ln w="9525">
          <a:solidFill>
            <a:srgbClr val="000000"/>
          </a:solidFill>
          <a:prstDash val="sysDot"/>
          <a:round/>
          <a:headEnd/>
          <a:tailEnd/>
        </a:ln>
      </xdr:spPr>
    </xdr:sp>
    <xdr:clientData/>
  </xdr:twoCellAnchor>
  <xdr:twoCellAnchor>
    <xdr:from>
      <xdr:col>2</xdr:col>
      <xdr:colOff>0</xdr:colOff>
      <xdr:row>6</xdr:row>
      <xdr:rowOff>0</xdr:rowOff>
    </xdr:from>
    <xdr:to>
      <xdr:col>2</xdr:col>
      <xdr:colOff>744950</xdr:colOff>
      <xdr:row>6</xdr:row>
      <xdr:rowOff>0</xdr:rowOff>
    </xdr:to>
    <xdr:sp macro="" textlink="">
      <xdr:nvSpPr>
        <xdr:cNvPr id="16" name="Text Box 5"/>
        <xdr:cNvSpPr txBox="1">
          <a:spLocks noChangeArrowheads="1"/>
        </xdr:cNvSpPr>
      </xdr:nvSpPr>
      <xdr:spPr bwMode="auto">
        <a:xfrm>
          <a:off x="1143000" y="1933575"/>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6</xdr:row>
      <xdr:rowOff>0</xdr:rowOff>
    </xdr:from>
    <xdr:to>
      <xdr:col>2</xdr:col>
      <xdr:colOff>1468755</xdr:colOff>
      <xdr:row>6</xdr:row>
      <xdr:rowOff>0</xdr:rowOff>
    </xdr:to>
    <xdr:sp macro="" textlink="">
      <xdr:nvSpPr>
        <xdr:cNvPr id="17" name="Text Box 6"/>
        <xdr:cNvSpPr txBox="1">
          <a:spLocks noChangeArrowheads="1"/>
        </xdr:cNvSpPr>
      </xdr:nvSpPr>
      <xdr:spPr bwMode="auto">
        <a:xfrm>
          <a:off x="1544955" y="1933575"/>
          <a:ext cx="44767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6</xdr:row>
      <xdr:rowOff>0</xdr:rowOff>
    </xdr:from>
    <xdr:to>
      <xdr:col>3</xdr:col>
      <xdr:colOff>394376</xdr:colOff>
      <xdr:row>6</xdr:row>
      <xdr:rowOff>0</xdr:rowOff>
    </xdr:to>
    <xdr:sp macro="" textlink="">
      <xdr:nvSpPr>
        <xdr:cNvPr id="18" name="Text Box 7"/>
        <xdr:cNvSpPr txBox="1">
          <a:spLocks noChangeArrowheads="1"/>
        </xdr:cNvSpPr>
      </xdr:nvSpPr>
      <xdr:spPr bwMode="auto">
        <a:xfrm>
          <a:off x="1988820" y="1933575"/>
          <a:ext cx="39628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6</xdr:row>
      <xdr:rowOff>0</xdr:rowOff>
    </xdr:from>
    <xdr:to>
      <xdr:col>4</xdr:col>
      <xdr:colOff>579120</xdr:colOff>
      <xdr:row>6</xdr:row>
      <xdr:rowOff>0</xdr:rowOff>
    </xdr:to>
    <xdr:sp macro="" textlink="">
      <xdr:nvSpPr>
        <xdr:cNvPr id="19" name="Text Box 8"/>
        <xdr:cNvSpPr txBox="1">
          <a:spLocks noChangeArrowheads="1"/>
        </xdr:cNvSpPr>
      </xdr:nvSpPr>
      <xdr:spPr bwMode="auto">
        <a:xfrm>
          <a:off x="2838450" y="1933575"/>
          <a:ext cx="5791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6</xdr:row>
      <xdr:rowOff>0</xdr:rowOff>
    </xdr:from>
    <xdr:to>
      <xdr:col>3</xdr:col>
      <xdr:colOff>1043940</xdr:colOff>
      <xdr:row>6</xdr:row>
      <xdr:rowOff>0</xdr:rowOff>
    </xdr:to>
    <xdr:sp macro="" textlink="">
      <xdr:nvSpPr>
        <xdr:cNvPr id="20" name="Text Box 9"/>
        <xdr:cNvSpPr txBox="1">
          <a:spLocks noChangeArrowheads="1"/>
        </xdr:cNvSpPr>
      </xdr:nvSpPr>
      <xdr:spPr bwMode="auto">
        <a:xfrm>
          <a:off x="2150745" y="1933575"/>
          <a:ext cx="68389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6</xdr:row>
      <xdr:rowOff>0</xdr:rowOff>
    </xdr:from>
    <xdr:to>
      <xdr:col>4</xdr:col>
      <xdr:colOff>1264920</xdr:colOff>
      <xdr:row>6</xdr:row>
      <xdr:rowOff>0</xdr:rowOff>
    </xdr:to>
    <xdr:sp macro="" textlink="">
      <xdr:nvSpPr>
        <xdr:cNvPr id="21" name="Text Box 10"/>
        <xdr:cNvSpPr txBox="1">
          <a:spLocks noChangeArrowheads="1"/>
        </xdr:cNvSpPr>
      </xdr:nvSpPr>
      <xdr:spPr bwMode="auto">
        <a:xfrm>
          <a:off x="3219450" y="1933575"/>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6</xdr:row>
      <xdr:rowOff>0</xdr:rowOff>
    </xdr:from>
    <xdr:to>
      <xdr:col>4</xdr:col>
      <xdr:colOff>83</xdr:colOff>
      <xdr:row>6</xdr:row>
      <xdr:rowOff>0</xdr:rowOff>
    </xdr:to>
    <xdr:sp macro="" textlink="">
      <xdr:nvSpPr>
        <xdr:cNvPr id="22" name="Text Box 11"/>
        <xdr:cNvSpPr txBox="1">
          <a:spLocks noChangeArrowheads="1"/>
        </xdr:cNvSpPr>
      </xdr:nvSpPr>
      <xdr:spPr bwMode="auto">
        <a:xfrm>
          <a:off x="2697480" y="1933575"/>
          <a:ext cx="14105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6</xdr:row>
      <xdr:rowOff>0</xdr:rowOff>
    </xdr:from>
    <xdr:to>
      <xdr:col>5</xdr:col>
      <xdr:colOff>914400</xdr:colOff>
      <xdr:row>6</xdr:row>
      <xdr:rowOff>0</xdr:rowOff>
    </xdr:to>
    <xdr:sp macro="" textlink="">
      <xdr:nvSpPr>
        <xdr:cNvPr id="23" name="Text Box 12"/>
        <xdr:cNvSpPr txBox="1">
          <a:spLocks noChangeArrowheads="1"/>
        </xdr:cNvSpPr>
      </xdr:nvSpPr>
      <xdr:spPr bwMode="auto">
        <a:xfrm>
          <a:off x="3716655" y="1933575"/>
          <a:ext cx="81724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6</xdr:row>
      <xdr:rowOff>0</xdr:rowOff>
    </xdr:from>
    <xdr:to>
      <xdr:col>5</xdr:col>
      <xdr:colOff>342900</xdr:colOff>
      <xdr:row>6</xdr:row>
      <xdr:rowOff>0</xdr:rowOff>
    </xdr:to>
    <xdr:sp macro="" textlink="">
      <xdr:nvSpPr>
        <xdr:cNvPr id="24" name="Text Box 14"/>
        <xdr:cNvSpPr txBox="1">
          <a:spLocks noChangeArrowheads="1"/>
        </xdr:cNvSpPr>
      </xdr:nvSpPr>
      <xdr:spPr bwMode="auto">
        <a:xfrm>
          <a:off x="3684270" y="1933575"/>
          <a:ext cx="34480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2</xdr:col>
      <xdr:colOff>0</xdr:colOff>
      <xdr:row>6</xdr:row>
      <xdr:rowOff>0</xdr:rowOff>
    </xdr:from>
    <xdr:to>
      <xdr:col>2</xdr:col>
      <xdr:colOff>744950</xdr:colOff>
      <xdr:row>6</xdr:row>
      <xdr:rowOff>0</xdr:rowOff>
    </xdr:to>
    <xdr:sp macro="" textlink="">
      <xdr:nvSpPr>
        <xdr:cNvPr id="25" name="Text Box 5"/>
        <xdr:cNvSpPr txBox="1">
          <a:spLocks noChangeArrowheads="1"/>
        </xdr:cNvSpPr>
      </xdr:nvSpPr>
      <xdr:spPr bwMode="auto">
        <a:xfrm>
          <a:off x="1143000" y="1927860"/>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6</xdr:row>
      <xdr:rowOff>0</xdr:rowOff>
    </xdr:from>
    <xdr:to>
      <xdr:col>2</xdr:col>
      <xdr:colOff>1468755</xdr:colOff>
      <xdr:row>6</xdr:row>
      <xdr:rowOff>0</xdr:rowOff>
    </xdr:to>
    <xdr:sp macro="" textlink="">
      <xdr:nvSpPr>
        <xdr:cNvPr id="26" name="Text Box 6"/>
        <xdr:cNvSpPr txBox="1">
          <a:spLocks noChangeArrowheads="1"/>
        </xdr:cNvSpPr>
      </xdr:nvSpPr>
      <xdr:spPr bwMode="auto">
        <a:xfrm>
          <a:off x="1544955" y="1927860"/>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0</xdr:colOff>
      <xdr:row>5</xdr:row>
      <xdr:rowOff>0</xdr:rowOff>
    </xdr:from>
    <xdr:to>
      <xdr:col>2</xdr:col>
      <xdr:colOff>744950</xdr:colOff>
      <xdr:row>5</xdr:row>
      <xdr:rowOff>0</xdr:rowOff>
    </xdr:to>
    <xdr:sp macro="" textlink="">
      <xdr:nvSpPr>
        <xdr:cNvPr id="27" name="Text Box 5"/>
        <xdr:cNvSpPr txBox="1">
          <a:spLocks noChangeArrowheads="1"/>
        </xdr:cNvSpPr>
      </xdr:nvSpPr>
      <xdr:spPr bwMode="auto">
        <a:xfrm>
          <a:off x="1143000" y="1615440"/>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5</xdr:row>
      <xdr:rowOff>0</xdr:rowOff>
    </xdr:from>
    <xdr:to>
      <xdr:col>2</xdr:col>
      <xdr:colOff>1468755</xdr:colOff>
      <xdr:row>5</xdr:row>
      <xdr:rowOff>0</xdr:rowOff>
    </xdr:to>
    <xdr:sp macro="" textlink="">
      <xdr:nvSpPr>
        <xdr:cNvPr id="28" name="Text Box 6"/>
        <xdr:cNvSpPr txBox="1">
          <a:spLocks noChangeArrowheads="1"/>
        </xdr:cNvSpPr>
      </xdr:nvSpPr>
      <xdr:spPr bwMode="auto">
        <a:xfrm>
          <a:off x="1544955" y="1615440"/>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3</xdr:col>
      <xdr:colOff>1295400</xdr:colOff>
      <xdr:row>6</xdr:row>
      <xdr:rowOff>0</xdr:rowOff>
    </xdr:from>
    <xdr:to>
      <xdr:col>4</xdr:col>
      <xdr:colOff>579120</xdr:colOff>
      <xdr:row>6</xdr:row>
      <xdr:rowOff>0</xdr:rowOff>
    </xdr:to>
    <xdr:sp macro="" textlink="">
      <xdr:nvSpPr>
        <xdr:cNvPr id="29" name="Text Box 8"/>
        <xdr:cNvSpPr txBox="1">
          <a:spLocks noChangeArrowheads="1"/>
        </xdr:cNvSpPr>
      </xdr:nvSpPr>
      <xdr:spPr bwMode="auto">
        <a:xfrm>
          <a:off x="2834640" y="1927860"/>
          <a:ext cx="5791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6</xdr:row>
      <xdr:rowOff>0</xdr:rowOff>
    </xdr:from>
    <xdr:to>
      <xdr:col>4</xdr:col>
      <xdr:colOff>1264920</xdr:colOff>
      <xdr:row>6</xdr:row>
      <xdr:rowOff>0</xdr:rowOff>
    </xdr:to>
    <xdr:sp macro="" textlink="">
      <xdr:nvSpPr>
        <xdr:cNvPr id="30" name="Text Box 10"/>
        <xdr:cNvSpPr txBox="1">
          <a:spLocks noChangeArrowheads="1"/>
        </xdr:cNvSpPr>
      </xdr:nvSpPr>
      <xdr:spPr bwMode="auto">
        <a:xfrm>
          <a:off x="3215640" y="1927860"/>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6</xdr:row>
      <xdr:rowOff>0</xdr:rowOff>
    </xdr:from>
    <xdr:to>
      <xdr:col>4</xdr:col>
      <xdr:colOff>83</xdr:colOff>
      <xdr:row>6</xdr:row>
      <xdr:rowOff>0</xdr:rowOff>
    </xdr:to>
    <xdr:sp macro="" textlink="">
      <xdr:nvSpPr>
        <xdr:cNvPr id="31" name="Text Box 11"/>
        <xdr:cNvSpPr txBox="1">
          <a:spLocks noChangeArrowheads="1"/>
        </xdr:cNvSpPr>
      </xdr:nvSpPr>
      <xdr:spPr bwMode="auto">
        <a:xfrm>
          <a:off x="2695575" y="1927860"/>
          <a:ext cx="139148"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32" name="Text Box 8"/>
        <xdr:cNvSpPr txBox="1">
          <a:spLocks noChangeArrowheads="1"/>
        </xdr:cNvSpPr>
      </xdr:nvSpPr>
      <xdr:spPr bwMode="auto">
        <a:xfrm>
          <a:off x="2834640" y="1615440"/>
          <a:ext cx="5791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5</xdr:row>
      <xdr:rowOff>0</xdr:rowOff>
    </xdr:from>
    <xdr:to>
      <xdr:col>4</xdr:col>
      <xdr:colOff>1264920</xdr:colOff>
      <xdr:row>5</xdr:row>
      <xdr:rowOff>0</xdr:rowOff>
    </xdr:to>
    <xdr:sp macro="" textlink="">
      <xdr:nvSpPr>
        <xdr:cNvPr id="33" name="Text Box 10"/>
        <xdr:cNvSpPr txBox="1">
          <a:spLocks noChangeArrowheads="1"/>
        </xdr:cNvSpPr>
      </xdr:nvSpPr>
      <xdr:spPr bwMode="auto">
        <a:xfrm>
          <a:off x="3215640" y="1615440"/>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34" name="Text Box 11"/>
        <xdr:cNvSpPr txBox="1">
          <a:spLocks noChangeArrowheads="1"/>
        </xdr:cNvSpPr>
      </xdr:nvSpPr>
      <xdr:spPr bwMode="auto">
        <a:xfrm>
          <a:off x="2695575" y="1615440"/>
          <a:ext cx="139148"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1</xdr:col>
      <xdr:colOff>228600</xdr:colOff>
      <xdr:row>4</xdr:row>
      <xdr:rowOff>0</xdr:rowOff>
    </xdr:from>
    <xdr:to>
      <xdr:col>1</xdr:col>
      <xdr:colOff>228600</xdr:colOff>
      <xdr:row>4</xdr:row>
      <xdr:rowOff>0</xdr:rowOff>
    </xdr:to>
    <xdr:sp macro="" textlink="">
      <xdr:nvSpPr>
        <xdr:cNvPr id="35" name="Line 2"/>
        <xdr:cNvSpPr>
          <a:spLocks noChangeShapeType="1"/>
        </xdr:cNvSpPr>
      </xdr:nvSpPr>
      <xdr:spPr bwMode="auto">
        <a:xfrm>
          <a:off x="373380" y="1303020"/>
          <a:ext cx="0" cy="0"/>
        </a:xfrm>
        <a:prstGeom prst="line">
          <a:avLst/>
        </a:prstGeom>
        <a:noFill/>
        <a:ln w="9525">
          <a:solidFill>
            <a:srgbClr val="000000"/>
          </a:solidFill>
          <a:prstDash val="dash"/>
          <a:round/>
          <a:headEnd/>
          <a:tailEnd/>
        </a:ln>
      </xdr:spPr>
    </xdr:sp>
    <xdr:clientData/>
  </xdr:twoCellAnchor>
  <xdr:twoCellAnchor>
    <xdr:from>
      <xdr:col>1</xdr:col>
      <xdr:colOff>123825</xdr:colOff>
      <xdr:row>4</xdr:row>
      <xdr:rowOff>0</xdr:rowOff>
    </xdr:from>
    <xdr:to>
      <xdr:col>1</xdr:col>
      <xdr:colOff>123825</xdr:colOff>
      <xdr:row>4</xdr:row>
      <xdr:rowOff>0</xdr:rowOff>
    </xdr:to>
    <xdr:sp macro="" textlink="">
      <xdr:nvSpPr>
        <xdr:cNvPr id="36" name="Line 3"/>
        <xdr:cNvSpPr>
          <a:spLocks noChangeShapeType="1"/>
        </xdr:cNvSpPr>
      </xdr:nvSpPr>
      <xdr:spPr bwMode="auto">
        <a:xfrm flipV="1">
          <a:off x="268605" y="1303020"/>
          <a:ext cx="0" cy="0"/>
        </a:xfrm>
        <a:prstGeom prst="line">
          <a:avLst/>
        </a:prstGeom>
        <a:noFill/>
        <a:ln w="9525">
          <a:solidFill>
            <a:srgbClr val="000000"/>
          </a:solidFill>
          <a:prstDash val="sysDot"/>
          <a:round/>
          <a:headEnd/>
          <a:tailEnd/>
        </a:ln>
      </xdr:spPr>
    </xdr:sp>
    <xdr:clientData/>
  </xdr:twoCellAnchor>
  <xdr:twoCellAnchor>
    <xdr:from>
      <xdr:col>1</xdr:col>
      <xdr:colOff>228600</xdr:colOff>
      <xdr:row>3</xdr:row>
      <xdr:rowOff>0</xdr:rowOff>
    </xdr:from>
    <xdr:to>
      <xdr:col>1</xdr:col>
      <xdr:colOff>228600</xdr:colOff>
      <xdr:row>3</xdr:row>
      <xdr:rowOff>0</xdr:rowOff>
    </xdr:to>
    <xdr:sp macro="" textlink="">
      <xdr:nvSpPr>
        <xdr:cNvPr id="37" name="Line 2"/>
        <xdr:cNvSpPr>
          <a:spLocks noChangeShapeType="1"/>
        </xdr:cNvSpPr>
      </xdr:nvSpPr>
      <xdr:spPr bwMode="auto">
        <a:xfrm>
          <a:off x="373380" y="990600"/>
          <a:ext cx="0" cy="0"/>
        </a:xfrm>
        <a:prstGeom prst="line">
          <a:avLst/>
        </a:prstGeom>
        <a:noFill/>
        <a:ln w="9525">
          <a:solidFill>
            <a:srgbClr val="000000"/>
          </a:solidFill>
          <a:prstDash val="dash"/>
          <a:round/>
          <a:headEnd/>
          <a:tailEnd/>
        </a:ln>
      </xdr:spPr>
    </xdr:sp>
    <xdr:clientData/>
  </xdr:twoCellAnchor>
  <xdr:twoCellAnchor>
    <xdr:from>
      <xdr:col>1</xdr:col>
      <xdr:colOff>123825</xdr:colOff>
      <xdr:row>3</xdr:row>
      <xdr:rowOff>0</xdr:rowOff>
    </xdr:from>
    <xdr:to>
      <xdr:col>1</xdr:col>
      <xdr:colOff>123825</xdr:colOff>
      <xdr:row>3</xdr:row>
      <xdr:rowOff>0</xdr:rowOff>
    </xdr:to>
    <xdr:sp macro="" textlink="">
      <xdr:nvSpPr>
        <xdr:cNvPr id="38" name="Line 3"/>
        <xdr:cNvSpPr>
          <a:spLocks noChangeShapeType="1"/>
        </xdr:cNvSpPr>
      </xdr:nvSpPr>
      <xdr:spPr bwMode="auto">
        <a:xfrm flipV="1">
          <a:off x="268605" y="990600"/>
          <a:ext cx="0" cy="0"/>
        </a:xfrm>
        <a:prstGeom prst="line">
          <a:avLst/>
        </a:prstGeom>
        <a:noFill/>
        <a:ln w="9525">
          <a:solidFill>
            <a:srgbClr val="000000"/>
          </a:solidFill>
          <a:prstDash val="sysDot"/>
          <a:round/>
          <a:headEnd/>
          <a:tailEnd/>
        </a:ln>
      </xdr:spPr>
    </xdr:sp>
    <xdr:clientData/>
  </xdr:twoCellAnchor>
  <xdr:twoCellAnchor>
    <xdr:from>
      <xdr:col>2</xdr:col>
      <xdr:colOff>1112520</xdr:colOff>
      <xdr:row>6</xdr:row>
      <xdr:rowOff>0</xdr:rowOff>
    </xdr:from>
    <xdr:to>
      <xdr:col>3</xdr:col>
      <xdr:colOff>394376</xdr:colOff>
      <xdr:row>6</xdr:row>
      <xdr:rowOff>0</xdr:rowOff>
    </xdr:to>
    <xdr:sp macro="" textlink="">
      <xdr:nvSpPr>
        <xdr:cNvPr id="39" name="Text Box 7"/>
        <xdr:cNvSpPr txBox="1">
          <a:spLocks noChangeArrowheads="1"/>
        </xdr:cNvSpPr>
      </xdr:nvSpPr>
      <xdr:spPr bwMode="auto">
        <a:xfrm>
          <a:off x="1991448" y="1918138"/>
          <a:ext cx="394638"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6</xdr:row>
      <xdr:rowOff>0</xdr:rowOff>
    </xdr:from>
    <xdr:to>
      <xdr:col>4</xdr:col>
      <xdr:colOff>579120</xdr:colOff>
      <xdr:row>6</xdr:row>
      <xdr:rowOff>0</xdr:rowOff>
    </xdr:to>
    <xdr:sp macro="" textlink="">
      <xdr:nvSpPr>
        <xdr:cNvPr id="40" name="Text Box 8"/>
        <xdr:cNvSpPr txBox="1">
          <a:spLocks noChangeArrowheads="1"/>
        </xdr:cNvSpPr>
      </xdr:nvSpPr>
      <xdr:spPr bwMode="auto">
        <a:xfrm>
          <a:off x="2837530" y="1918138"/>
          <a:ext cx="57938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6</xdr:row>
      <xdr:rowOff>0</xdr:rowOff>
    </xdr:from>
    <xdr:to>
      <xdr:col>3</xdr:col>
      <xdr:colOff>1043940</xdr:colOff>
      <xdr:row>6</xdr:row>
      <xdr:rowOff>0</xdr:rowOff>
    </xdr:to>
    <xdr:sp macro="" textlink="">
      <xdr:nvSpPr>
        <xdr:cNvPr id="41" name="Text Box 9"/>
        <xdr:cNvSpPr txBox="1">
          <a:spLocks noChangeArrowheads="1"/>
        </xdr:cNvSpPr>
      </xdr:nvSpPr>
      <xdr:spPr bwMode="auto">
        <a:xfrm>
          <a:off x="2151730" y="1918138"/>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6</xdr:row>
      <xdr:rowOff>0</xdr:rowOff>
    </xdr:from>
    <xdr:to>
      <xdr:col>4</xdr:col>
      <xdr:colOff>83</xdr:colOff>
      <xdr:row>6</xdr:row>
      <xdr:rowOff>0</xdr:rowOff>
    </xdr:to>
    <xdr:sp macro="" textlink="">
      <xdr:nvSpPr>
        <xdr:cNvPr id="42" name="Text Box 11"/>
        <xdr:cNvSpPr txBox="1">
          <a:spLocks noChangeArrowheads="1"/>
        </xdr:cNvSpPr>
      </xdr:nvSpPr>
      <xdr:spPr bwMode="auto">
        <a:xfrm>
          <a:off x="2698465" y="1918138"/>
          <a:ext cx="13941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2</xdr:col>
      <xdr:colOff>1112520</xdr:colOff>
      <xdr:row>5</xdr:row>
      <xdr:rowOff>0</xdr:rowOff>
    </xdr:from>
    <xdr:to>
      <xdr:col>3</xdr:col>
      <xdr:colOff>394376</xdr:colOff>
      <xdr:row>5</xdr:row>
      <xdr:rowOff>0</xdr:rowOff>
    </xdr:to>
    <xdr:sp macro="" textlink="">
      <xdr:nvSpPr>
        <xdr:cNvPr id="43" name="Text Box 7"/>
        <xdr:cNvSpPr txBox="1">
          <a:spLocks noChangeArrowheads="1"/>
        </xdr:cNvSpPr>
      </xdr:nvSpPr>
      <xdr:spPr bwMode="auto">
        <a:xfrm>
          <a:off x="1991448" y="1608083"/>
          <a:ext cx="394638"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44" name="Text Box 8"/>
        <xdr:cNvSpPr txBox="1">
          <a:spLocks noChangeArrowheads="1"/>
        </xdr:cNvSpPr>
      </xdr:nvSpPr>
      <xdr:spPr bwMode="auto">
        <a:xfrm>
          <a:off x="2837530" y="1608083"/>
          <a:ext cx="57938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5</xdr:row>
      <xdr:rowOff>0</xdr:rowOff>
    </xdr:from>
    <xdr:to>
      <xdr:col>3</xdr:col>
      <xdr:colOff>1043940</xdr:colOff>
      <xdr:row>5</xdr:row>
      <xdr:rowOff>0</xdr:rowOff>
    </xdr:to>
    <xdr:sp macro="" textlink="">
      <xdr:nvSpPr>
        <xdr:cNvPr id="45" name="Text Box 9"/>
        <xdr:cNvSpPr txBox="1">
          <a:spLocks noChangeArrowheads="1"/>
        </xdr:cNvSpPr>
      </xdr:nvSpPr>
      <xdr:spPr bwMode="auto">
        <a:xfrm>
          <a:off x="2151730" y="1608083"/>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46" name="Text Box 11"/>
        <xdr:cNvSpPr txBox="1">
          <a:spLocks noChangeArrowheads="1"/>
        </xdr:cNvSpPr>
      </xdr:nvSpPr>
      <xdr:spPr bwMode="auto">
        <a:xfrm>
          <a:off x="2698465" y="1608083"/>
          <a:ext cx="13941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47" name="Text Box 8"/>
        <xdr:cNvSpPr txBox="1">
          <a:spLocks noChangeArrowheads="1"/>
        </xdr:cNvSpPr>
      </xdr:nvSpPr>
      <xdr:spPr bwMode="auto">
        <a:xfrm>
          <a:off x="2837530" y="1608083"/>
          <a:ext cx="57938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48" name="Text Box 11"/>
        <xdr:cNvSpPr txBox="1">
          <a:spLocks noChangeArrowheads="1"/>
        </xdr:cNvSpPr>
      </xdr:nvSpPr>
      <xdr:spPr bwMode="auto">
        <a:xfrm>
          <a:off x="2698465" y="1608083"/>
          <a:ext cx="13941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49" name="Text Box 8"/>
        <xdr:cNvSpPr txBox="1">
          <a:spLocks noChangeArrowheads="1"/>
        </xdr:cNvSpPr>
      </xdr:nvSpPr>
      <xdr:spPr bwMode="auto">
        <a:xfrm>
          <a:off x="2837530" y="1298028"/>
          <a:ext cx="57938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50" name="Text Box 11"/>
        <xdr:cNvSpPr txBox="1">
          <a:spLocks noChangeArrowheads="1"/>
        </xdr:cNvSpPr>
      </xdr:nvSpPr>
      <xdr:spPr bwMode="auto">
        <a:xfrm>
          <a:off x="2698465" y="1298028"/>
          <a:ext cx="13941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1</xdr:col>
      <xdr:colOff>228600</xdr:colOff>
      <xdr:row>4</xdr:row>
      <xdr:rowOff>0</xdr:rowOff>
    </xdr:from>
    <xdr:to>
      <xdr:col>1</xdr:col>
      <xdr:colOff>228600</xdr:colOff>
      <xdr:row>4</xdr:row>
      <xdr:rowOff>0</xdr:rowOff>
    </xdr:to>
    <xdr:sp macro="" textlink="">
      <xdr:nvSpPr>
        <xdr:cNvPr id="51" name="Line 2"/>
        <xdr:cNvSpPr>
          <a:spLocks noChangeShapeType="1"/>
        </xdr:cNvSpPr>
      </xdr:nvSpPr>
      <xdr:spPr bwMode="auto">
        <a:xfrm>
          <a:off x="371475" y="1303734"/>
          <a:ext cx="0" cy="0"/>
        </a:xfrm>
        <a:prstGeom prst="line">
          <a:avLst/>
        </a:prstGeom>
        <a:noFill/>
        <a:ln w="9525">
          <a:solidFill>
            <a:srgbClr val="000000"/>
          </a:solidFill>
          <a:prstDash val="dash"/>
          <a:round/>
          <a:headEnd/>
          <a:tailEnd/>
        </a:ln>
      </xdr:spPr>
    </xdr:sp>
    <xdr:clientData/>
  </xdr:twoCellAnchor>
  <xdr:twoCellAnchor>
    <xdr:from>
      <xdr:col>1</xdr:col>
      <xdr:colOff>123825</xdr:colOff>
      <xdr:row>4</xdr:row>
      <xdr:rowOff>0</xdr:rowOff>
    </xdr:from>
    <xdr:to>
      <xdr:col>1</xdr:col>
      <xdr:colOff>123825</xdr:colOff>
      <xdr:row>4</xdr:row>
      <xdr:rowOff>0</xdr:rowOff>
    </xdr:to>
    <xdr:sp macro="" textlink="">
      <xdr:nvSpPr>
        <xdr:cNvPr id="52" name="Line 3"/>
        <xdr:cNvSpPr>
          <a:spLocks noChangeShapeType="1"/>
        </xdr:cNvSpPr>
      </xdr:nvSpPr>
      <xdr:spPr bwMode="auto">
        <a:xfrm flipV="1">
          <a:off x="266700" y="1303734"/>
          <a:ext cx="0" cy="0"/>
        </a:xfrm>
        <a:prstGeom prst="line">
          <a:avLst/>
        </a:prstGeom>
        <a:noFill/>
        <a:ln w="9525">
          <a:solidFill>
            <a:srgbClr val="000000"/>
          </a:solidFill>
          <a:prstDash val="sysDot"/>
          <a:round/>
          <a:headEnd/>
          <a:tailEnd/>
        </a:ln>
      </xdr:spPr>
    </xdr:sp>
    <xdr:clientData/>
  </xdr:twoCellAnchor>
  <xdr:twoCellAnchor>
    <xdr:from>
      <xdr:col>2</xdr:col>
      <xdr:colOff>0</xdr:colOff>
      <xdr:row>6</xdr:row>
      <xdr:rowOff>0</xdr:rowOff>
    </xdr:from>
    <xdr:to>
      <xdr:col>2</xdr:col>
      <xdr:colOff>744950</xdr:colOff>
      <xdr:row>6</xdr:row>
      <xdr:rowOff>0</xdr:rowOff>
    </xdr:to>
    <xdr:sp macro="" textlink="">
      <xdr:nvSpPr>
        <xdr:cNvPr id="53" name="Text Box 5"/>
        <xdr:cNvSpPr txBox="1">
          <a:spLocks noChangeArrowheads="1"/>
        </xdr:cNvSpPr>
      </xdr:nvSpPr>
      <xdr:spPr bwMode="auto">
        <a:xfrm>
          <a:off x="1143000" y="1934766"/>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6</xdr:row>
      <xdr:rowOff>0</xdr:rowOff>
    </xdr:from>
    <xdr:to>
      <xdr:col>2</xdr:col>
      <xdr:colOff>1468755</xdr:colOff>
      <xdr:row>6</xdr:row>
      <xdr:rowOff>0</xdr:rowOff>
    </xdr:to>
    <xdr:sp macro="" textlink="">
      <xdr:nvSpPr>
        <xdr:cNvPr id="54" name="Text Box 6"/>
        <xdr:cNvSpPr txBox="1">
          <a:spLocks noChangeArrowheads="1"/>
        </xdr:cNvSpPr>
      </xdr:nvSpPr>
      <xdr:spPr bwMode="auto">
        <a:xfrm>
          <a:off x="1544955" y="1934766"/>
          <a:ext cx="44767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6</xdr:row>
      <xdr:rowOff>0</xdr:rowOff>
    </xdr:from>
    <xdr:to>
      <xdr:col>3</xdr:col>
      <xdr:colOff>394376</xdr:colOff>
      <xdr:row>6</xdr:row>
      <xdr:rowOff>0</xdr:rowOff>
    </xdr:to>
    <xdr:sp macro="" textlink="">
      <xdr:nvSpPr>
        <xdr:cNvPr id="55" name="Text Box 7"/>
        <xdr:cNvSpPr txBox="1">
          <a:spLocks noChangeArrowheads="1"/>
        </xdr:cNvSpPr>
      </xdr:nvSpPr>
      <xdr:spPr bwMode="auto">
        <a:xfrm>
          <a:off x="1988820" y="1934766"/>
          <a:ext cx="3939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6</xdr:row>
      <xdr:rowOff>0</xdr:rowOff>
    </xdr:from>
    <xdr:to>
      <xdr:col>4</xdr:col>
      <xdr:colOff>579120</xdr:colOff>
      <xdr:row>6</xdr:row>
      <xdr:rowOff>0</xdr:rowOff>
    </xdr:to>
    <xdr:sp macro="" textlink="">
      <xdr:nvSpPr>
        <xdr:cNvPr id="56" name="Text Box 8"/>
        <xdr:cNvSpPr txBox="1">
          <a:spLocks noChangeArrowheads="1"/>
        </xdr:cNvSpPr>
      </xdr:nvSpPr>
      <xdr:spPr bwMode="auto">
        <a:xfrm>
          <a:off x="2836069" y="1934766"/>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6</xdr:row>
      <xdr:rowOff>0</xdr:rowOff>
    </xdr:from>
    <xdr:to>
      <xdr:col>3</xdr:col>
      <xdr:colOff>1043940</xdr:colOff>
      <xdr:row>6</xdr:row>
      <xdr:rowOff>0</xdr:rowOff>
    </xdr:to>
    <xdr:sp macro="" textlink="">
      <xdr:nvSpPr>
        <xdr:cNvPr id="57" name="Text Box 9"/>
        <xdr:cNvSpPr txBox="1">
          <a:spLocks noChangeArrowheads="1"/>
        </xdr:cNvSpPr>
      </xdr:nvSpPr>
      <xdr:spPr bwMode="auto">
        <a:xfrm>
          <a:off x="2148364" y="1934766"/>
          <a:ext cx="68389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6</xdr:row>
      <xdr:rowOff>0</xdr:rowOff>
    </xdr:from>
    <xdr:to>
      <xdr:col>4</xdr:col>
      <xdr:colOff>1264920</xdr:colOff>
      <xdr:row>6</xdr:row>
      <xdr:rowOff>0</xdr:rowOff>
    </xdr:to>
    <xdr:sp macro="" textlink="">
      <xdr:nvSpPr>
        <xdr:cNvPr id="58" name="Text Box 10"/>
        <xdr:cNvSpPr txBox="1">
          <a:spLocks noChangeArrowheads="1"/>
        </xdr:cNvSpPr>
      </xdr:nvSpPr>
      <xdr:spPr bwMode="auto">
        <a:xfrm>
          <a:off x="3214688" y="1934766"/>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6</xdr:row>
      <xdr:rowOff>0</xdr:rowOff>
    </xdr:from>
    <xdr:to>
      <xdr:col>4</xdr:col>
      <xdr:colOff>83</xdr:colOff>
      <xdr:row>6</xdr:row>
      <xdr:rowOff>0</xdr:rowOff>
    </xdr:to>
    <xdr:sp macro="" textlink="">
      <xdr:nvSpPr>
        <xdr:cNvPr id="59" name="Text Box 11"/>
        <xdr:cNvSpPr txBox="1">
          <a:spLocks noChangeArrowheads="1"/>
        </xdr:cNvSpPr>
      </xdr:nvSpPr>
      <xdr:spPr bwMode="auto">
        <a:xfrm>
          <a:off x="2695099" y="1934766"/>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6</xdr:row>
      <xdr:rowOff>0</xdr:rowOff>
    </xdr:from>
    <xdr:to>
      <xdr:col>5</xdr:col>
      <xdr:colOff>914400</xdr:colOff>
      <xdr:row>6</xdr:row>
      <xdr:rowOff>0</xdr:rowOff>
    </xdr:to>
    <xdr:sp macro="" textlink="">
      <xdr:nvSpPr>
        <xdr:cNvPr id="60" name="Text Box 12"/>
        <xdr:cNvSpPr txBox="1">
          <a:spLocks noChangeArrowheads="1"/>
        </xdr:cNvSpPr>
      </xdr:nvSpPr>
      <xdr:spPr bwMode="auto">
        <a:xfrm>
          <a:off x="3709511" y="1934766"/>
          <a:ext cx="81724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6</xdr:row>
      <xdr:rowOff>0</xdr:rowOff>
    </xdr:from>
    <xdr:to>
      <xdr:col>5</xdr:col>
      <xdr:colOff>342900</xdr:colOff>
      <xdr:row>6</xdr:row>
      <xdr:rowOff>0</xdr:rowOff>
    </xdr:to>
    <xdr:sp macro="" textlink="">
      <xdr:nvSpPr>
        <xdr:cNvPr id="61" name="Text Box 14"/>
        <xdr:cNvSpPr txBox="1">
          <a:spLocks noChangeArrowheads="1"/>
        </xdr:cNvSpPr>
      </xdr:nvSpPr>
      <xdr:spPr bwMode="auto">
        <a:xfrm>
          <a:off x="3679508" y="1934766"/>
          <a:ext cx="3424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1</xdr:col>
      <xdr:colOff>228600</xdr:colOff>
      <xdr:row>3</xdr:row>
      <xdr:rowOff>0</xdr:rowOff>
    </xdr:from>
    <xdr:to>
      <xdr:col>1</xdr:col>
      <xdr:colOff>228600</xdr:colOff>
      <xdr:row>3</xdr:row>
      <xdr:rowOff>0</xdr:rowOff>
    </xdr:to>
    <xdr:sp macro="" textlink="">
      <xdr:nvSpPr>
        <xdr:cNvPr id="62" name="Line 2"/>
        <xdr:cNvSpPr>
          <a:spLocks noChangeShapeType="1"/>
        </xdr:cNvSpPr>
      </xdr:nvSpPr>
      <xdr:spPr bwMode="auto">
        <a:xfrm>
          <a:off x="371475" y="988219"/>
          <a:ext cx="0" cy="0"/>
        </a:xfrm>
        <a:prstGeom prst="line">
          <a:avLst/>
        </a:prstGeom>
        <a:noFill/>
        <a:ln w="9525">
          <a:solidFill>
            <a:srgbClr val="000000"/>
          </a:solidFill>
          <a:prstDash val="dash"/>
          <a:round/>
          <a:headEnd/>
          <a:tailEnd/>
        </a:ln>
      </xdr:spPr>
    </xdr:sp>
    <xdr:clientData/>
  </xdr:twoCellAnchor>
  <xdr:twoCellAnchor>
    <xdr:from>
      <xdr:col>1</xdr:col>
      <xdr:colOff>123825</xdr:colOff>
      <xdr:row>3</xdr:row>
      <xdr:rowOff>0</xdr:rowOff>
    </xdr:from>
    <xdr:to>
      <xdr:col>1</xdr:col>
      <xdr:colOff>123825</xdr:colOff>
      <xdr:row>3</xdr:row>
      <xdr:rowOff>0</xdr:rowOff>
    </xdr:to>
    <xdr:sp macro="" textlink="">
      <xdr:nvSpPr>
        <xdr:cNvPr id="63" name="Line 3"/>
        <xdr:cNvSpPr>
          <a:spLocks noChangeShapeType="1"/>
        </xdr:cNvSpPr>
      </xdr:nvSpPr>
      <xdr:spPr bwMode="auto">
        <a:xfrm flipV="1">
          <a:off x="266700" y="988219"/>
          <a:ext cx="0" cy="0"/>
        </a:xfrm>
        <a:prstGeom prst="line">
          <a:avLst/>
        </a:prstGeom>
        <a:noFill/>
        <a:ln w="9525">
          <a:solidFill>
            <a:srgbClr val="000000"/>
          </a:solidFill>
          <a:prstDash val="sysDot"/>
          <a:round/>
          <a:headEnd/>
          <a:tailEnd/>
        </a:ln>
      </xdr:spPr>
    </xdr:sp>
    <xdr:clientData/>
  </xdr:twoCellAnchor>
  <xdr:twoCellAnchor>
    <xdr:from>
      <xdr:col>2</xdr:col>
      <xdr:colOff>0</xdr:colOff>
      <xdr:row>5</xdr:row>
      <xdr:rowOff>0</xdr:rowOff>
    </xdr:from>
    <xdr:to>
      <xdr:col>2</xdr:col>
      <xdr:colOff>744950</xdr:colOff>
      <xdr:row>5</xdr:row>
      <xdr:rowOff>0</xdr:rowOff>
    </xdr:to>
    <xdr:sp macro="" textlink="">
      <xdr:nvSpPr>
        <xdr:cNvPr id="64" name="Text Box 5"/>
        <xdr:cNvSpPr txBox="1">
          <a:spLocks noChangeArrowheads="1"/>
        </xdr:cNvSpPr>
      </xdr:nvSpPr>
      <xdr:spPr bwMode="auto">
        <a:xfrm>
          <a:off x="1143000" y="1619250"/>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5</xdr:row>
      <xdr:rowOff>0</xdr:rowOff>
    </xdr:from>
    <xdr:to>
      <xdr:col>2</xdr:col>
      <xdr:colOff>1468755</xdr:colOff>
      <xdr:row>5</xdr:row>
      <xdr:rowOff>0</xdr:rowOff>
    </xdr:to>
    <xdr:sp macro="" textlink="">
      <xdr:nvSpPr>
        <xdr:cNvPr id="65" name="Text Box 6"/>
        <xdr:cNvSpPr txBox="1">
          <a:spLocks noChangeArrowheads="1"/>
        </xdr:cNvSpPr>
      </xdr:nvSpPr>
      <xdr:spPr bwMode="auto">
        <a:xfrm>
          <a:off x="1544955" y="1619250"/>
          <a:ext cx="44767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5</xdr:row>
      <xdr:rowOff>0</xdr:rowOff>
    </xdr:from>
    <xdr:to>
      <xdr:col>3</xdr:col>
      <xdr:colOff>394376</xdr:colOff>
      <xdr:row>5</xdr:row>
      <xdr:rowOff>0</xdr:rowOff>
    </xdr:to>
    <xdr:sp macro="" textlink="">
      <xdr:nvSpPr>
        <xdr:cNvPr id="66" name="Text Box 7"/>
        <xdr:cNvSpPr txBox="1">
          <a:spLocks noChangeArrowheads="1"/>
        </xdr:cNvSpPr>
      </xdr:nvSpPr>
      <xdr:spPr bwMode="auto">
        <a:xfrm>
          <a:off x="1988820" y="1619250"/>
          <a:ext cx="3939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67" name="Text Box 8"/>
        <xdr:cNvSpPr txBox="1">
          <a:spLocks noChangeArrowheads="1"/>
        </xdr:cNvSpPr>
      </xdr:nvSpPr>
      <xdr:spPr bwMode="auto">
        <a:xfrm>
          <a:off x="2836069" y="1619250"/>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5</xdr:row>
      <xdr:rowOff>0</xdr:rowOff>
    </xdr:from>
    <xdr:to>
      <xdr:col>3</xdr:col>
      <xdr:colOff>1043940</xdr:colOff>
      <xdr:row>5</xdr:row>
      <xdr:rowOff>0</xdr:rowOff>
    </xdr:to>
    <xdr:sp macro="" textlink="">
      <xdr:nvSpPr>
        <xdr:cNvPr id="68" name="Text Box 9"/>
        <xdr:cNvSpPr txBox="1">
          <a:spLocks noChangeArrowheads="1"/>
        </xdr:cNvSpPr>
      </xdr:nvSpPr>
      <xdr:spPr bwMode="auto">
        <a:xfrm>
          <a:off x="2148364" y="1619250"/>
          <a:ext cx="68389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5</xdr:row>
      <xdr:rowOff>0</xdr:rowOff>
    </xdr:from>
    <xdr:to>
      <xdr:col>4</xdr:col>
      <xdr:colOff>1264920</xdr:colOff>
      <xdr:row>5</xdr:row>
      <xdr:rowOff>0</xdr:rowOff>
    </xdr:to>
    <xdr:sp macro="" textlink="">
      <xdr:nvSpPr>
        <xdr:cNvPr id="69" name="Text Box 10"/>
        <xdr:cNvSpPr txBox="1">
          <a:spLocks noChangeArrowheads="1"/>
        </xdr:cNvSpPr>
      </xdr:nvSpPr>
      <xdr:spPr bwMode="auto">
        <a:xfrm>
          <a:off x="3214688" y="1619250"/>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70" name="Text Box 11"/>
        <xdr:cNvSpPr txBox="1">
          <a:spLocks noChangeArrowheads="1"/>
        </xdr:cNvSpPr>
      </xdr:nvSpPr>
      <xdr:spPr bwMode="auto">
        <a:xfrm>
          <a:off x="2695099" y="1619250"/>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5</xdr:row>
      <xdr:rowOff>0</xdr:rowOff>
    </xdr:from>
    <xdr:to>
      <xdr:col>5</xdr:col>
      <xdr:colOff>914400</xdr:colOff>
      <xdr:row>5</xdr:row>
      <xdr:rowOff>0</xdr:rowOff>
    </xdr:to>
    <xdr:sp macro="" textlink="">
      <xdr:nvSpPr>
        <xdr:cNvPr id="71" name="Text Box 12"/>
        <xdr:cNvSpPr txBox="1">
          <a:spLocks noChangeArrowheads="1"/>
        </xdr:cNvSpPr>
      </xdr:nvSpPr>
      <xdr:spPr bwMode="auto">
        <a:xfrm>
          <a:off x="3709511" y="1619250"/>
          <a:ext cx="81724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5</xdr:row>
      <xdr:rowOff>0</xdr:rowOff>
    </xdr:from>
    <xdr:to>
      <xdr:col>5</xdr:col>
      <xdr:colOff>342900</xdr:colOff>
      <xdr:row>5</xdr:row>
      <xdr:rowOff>0</xdr:rowOff>
    </xdr:to>
    <xdr:sp macro="" textlink="">
      <xdr:nvSpPr>
        <xdr:cNvPr id="72" name="Text Box 14"/>
        <xdr:cNvSpPr txBox="1">
          <a:spLocks noChangeArrowheads="1"/>
        </xdr:cNvSpPr>
      </xdr:nvSpPr>
      <xdr:spPr bwMode="auto">
        <a:xfrm>
          <a:off x="3679508" y="1619250"/>
          <a:ext cx="3424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2</xdr:col>
      <xdr:colOff>0</xdr:colOff>
      <xdr:row>5</xdr:row>
      <xdr:rowOff>0</xdr:rowOff>
    </xdr:from>
    <xdr:to>
      <xdr:col>2</xdr:col>
      <xdr:colOff>744950</xdr:colOff>
      <xdr:row>5</xdr:row>
      <xdr:rowOff>0</xdr:rowOff>
    </xdr:to>
    <xdr:sp macro="" textlink="">
      <xdr:nvSpPr>
        <xdr:cNvPr id="73" name="Text Box 5"/>
        <xdr:cNvSpPr txBox="1">
          <a:spLocks noChangeArrowheads="1"/>
        </xdr:cNvSpPr>
      </xdr:nvSpPr>
      <xdr:spPr bwMode="auto">
        <a:xfrm>
          <a:off x="1143000" y="1619250"/>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5</xdr:row>
      <xdr:rowOff>0</xdr:rowOff>
    </xdr:from>
    <xdr:to>
      <xdr:col>2</xdr:col>
      <xdr:colOff>1468755</xdr:colOff>
      <xdr:row>5</xdr:row>
      <xdr:rowOff>0</xdr:rowOff>
    </xdr:to>
    <xdr:sp macro="" textlink="">
      <xdr:nvSpPr>
        <xdr:cNvPr id="74" name="Text Box 6"/>
        <xdr:cNvSpPr txBox="1">
          <a:spLocks noChangeArrowheads="1"/>
        </xdr:cNvSpPr>
      </xdr:nvSpPr>
      <xdr:spPr bwMode="auto">
        <a:xfrm>
          <a:off x="1544955" y="1619250"/>
          <a:ext cx="44767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0</xdr:colOff>
      <xdr:row>4</xdr:row>
      <xdr:rowOff>0</xdr:rowOff>
    </xdr:from>
    <xdr:to>
      <xdr:col>2</xdr:col>
      <xdr:colOff>744950</xdr:colOff>
      <xdr:row>4</xdr:row>
      <xdr:rowOff>0</xdr:rowOff>
    </xdr:to>
    <xdr:sp macro="" textlink="">
      <xdr:nvSpPr>
        <xdr:cNvPr id="75" name="Text Box 5"/>
        <xdr:cNvSpPr txBox="1">
          <a:spLocks noChangeArrowheads="1"/>
        </xdr:cNvSpPr>
      </xdr:nvSpPr>
      <xdr:spPr bwMode="auto">
        <a:xfrm>
          <a:off x="1143000" y="1303734"/>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4</xdr:row>
      <xdr:rowOff>0</xdr:rowOff>
    </xdr:from>
    <xdr:to>
      <xdr:col>2</xdr:col>
      <xdr:colOff>1468755</xdr:colOff>
      <xdr:row>4</xdr:row>
      <xdr:rowOff>0</xdr:rowOff>
    </xdr:to>
    <xdr:sp macro="" textlink="">
      <xdr:nvSpPr>
        <xdr:cNvPr id="76" name="Text Box 6"/>
        <xdr:cNvSpPr txBox="1">
          <a:spLocks noChangeArrowheads="1"/>
        </xdr:cNvSpPr>
      </xdr:nvSpPr>
      <xdr:spPr bwMode="auto">
        <a:xfrm>
          <a:off x="1544955" y="1303734"/>
          <a:ext cx="44767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77" name="Text Box 8"/>
        <xdr:cNvSpPr txBox="1">
          <a:spLocks noChangeArrowheads="1"/>
        </xdr:cNvSpPr>
      </xdr:nvSpPr>
      <xdr:spPr bwMode="auto">
        <a:xfrm>
          <a:off x="2836069" y="1619250"/>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5</xdr:row>
      <xdr:rowOff>0</xdr:rowOff>
    </xdr:from>
    <xdr:to>
      <xdr:col>4</xdr:col>
      <xdr:colOff>1264920</xdr:colOff>
      <xdr:row>5</xdr:row>
      <xdr:rowOff>0</xdr:rowOff>
    </xdr:to>
    <xdr:sp macro="" textlink="">
      <xdr:nvSpPr>
        <xdr:cNvPr id="78" name="Text Box 10"/>
        <xdr:cNvSpPr txBox="1">
          <a:spLocks noChangeArrowheads="1"/>
        </xdr:cNvSpPr>
      </xdr:nvSpPr>
      <xdr:spPr bwMode="auto">
        <a:xfrm>
          <a:off x="3214688" y="1619250"/>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79" name="Text Box 11"/>
        <xdr:cNvSpPr txBox="1">
          <a:spLocks noChangeArrowheads="1"/>
        </xdr:cNvSpPr>
      </xdr:nvSpPr>
      <xdr:spPr bwMode="auto">
        <a:xfrm>
          <a:off x="2695099" y="1619250"/>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80" name="Text Box 8"/>
        <xdr:cNvSpPr txBox="1">
          <a:spLocks noChangeArrowheads="1"/>
        </xdr:cNvSpPr>
      </xdr:nvSpPr>
      <xdr:spPr bwMode="auto">
        <a:xfrm>
          <a:off x="2836069" y="1303734"/>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4</xdr:row>
      <xdr:rowOff>0</xdr:rowOff>
    </xdr:from>
    <xdr:to>
      <xdr:col>4</xdr:col>
      <xdr:colOff>1264920</xdr:colOff>
      <xdr:row>4</xdr:row>
      <xdr:rowOff>0</xdr:rowOff>
    </xdr:to>
    <xdr:sp macro="" textlink="">
      <xdr:nvSpPr>
        <xdr:cNvPr id="81" name="Text Box 10"/>
        <xdr:cNvSpPr txBox="1">
          <a:spLocks noChangeArrowheads="1"/>
        </xdr:cNvSpPr>
      </xdr:nvSpPr>
      <xdr:spPr bwMode="auto">
        <a:xfrm>
          <a:off x="3214688" y="1303734"/>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82" name="Text Box 11"/>
        <xdr:cNvSpPr txBox="1">
          <a:spLocks noChangeArrowheads="1"/>
        </xdr:cNvSpPr>
      </xdr:nvSpPr>
      <xdr:spPr bwMode="auto">
        <a:xfrm>
          <a:off x="2695099" y="1303734"/>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1</xdr:col>
      <xdr:colOff>228600</xdr:colOff>
      <xdr:row>3</xdr:row>
      <xdr:rowOff>0</xdr:rowOff>
    </xdr:from>
    <xdr:to>
      <xdr:col>1</xdr:col>
      <xdr:colOff>228600</xdr:colOff>
      <xdr:row>3</xdr:row>
      <xdr:rowOff>0</xdr:rowOff>
    </xdr:to>
    <xdr:sp macro="" textlink="">
      <xdr:nvSpPr>
        <xdr:cNvPr id="83" name="Line 2"/>
        <xdr:cNvSpPr>
          <a:spLocks noChangeShapeType="1"/>
        </xdr:cNvSpPr>
      </xdr:nvSpPr>
      <xdr:spPr bwMode="auto">
        <a:xfrm>
          <a:off x="371475" y="988219"/>
          <a:ext cx="0" cy="0"/>
        </a:xfrm>
        <a:prstGeom prst="line">
          <a:avLst/>
        </a:prstGeom>
        <a:noFill/>
        <a:ln w="9525">
          <a:solidFill>
            <a:srgbClr val="000000"/>
          </a:solidFill>
          <a:prstDash val="dash"/>
          <a:round/>
          <a:headEnd/>
          <a:tailEnd/>
        </a:ln>
      </xdr:spPr>
    </xdr:sp>
    <xdr:clientData/>
  </xdr:twoCellAnchor>
  <xdr:twoCellAnchor>
    <xdr:from>
      <xdr:col>1</xdr:col>
      <xdr:colOff>123825</xdr:colOff>
      <xdr:row>3</xdr:row>
      <xdr:rowOff>0</xdr:rowOff>
    </xdr:from>
    <xdr:to>
      <xdr:col>1</xdr:col>
      <xdr:colOff>123825</xdr:colOff>
      <xdr:row>3</xdr:row>
      <xdr:rowOff>0</xdr:rowOff>
    </xdr:to>
    <xdr:sp macro="" textlink="">
      <xdr:nvSpPr>
        <xdr:cNvPr id="84" name="Line 3"/>
        <xdr:cNvSpPr>
          <a:spLocks noChangeShapeType="1"/>
        </xdr:cNvSpPr>
      </xdr:nvSpPr>
      <xdr:spPr bwMode="auto">
        <a:xfrm flipV="1">
          <a:off x="266700" y="988219"/>
          <a:ext cx="0" cy="0"/>
        </a:xfrm>
        <a:prstGeom prst="line">
          <a:avLst/>
        </a:prstGeom>
        <a:noFill/>
        <a:ln w="9525">
          <a:solidFill>
            <a:srgbClr val="000000"/>
          </a:solidFill>
          <a:prstDash val="sysDot"/>
          <a:round/>
          <a:headEnd/>
          <a:tailEnd/>
        </a:ln>
      </xdr:spPr>
    </xdr:sp>
    <xdr:clientData/>
  </xdr:twoCellAnchor>
  <xdr:twoCellAnchor>
    <xdr:from>
      <xdr:col>2</xdr:col>
      <xdr:colOff>1112520</xdr:colOff>
      <xdr:row>5</xdr:row>
      <xdr:rowOff>0</xdr:rowOff>
    </xdr:from>
    <xdr:to>
      <xdr:col>3</xdr:col>
      <xdr:colOff>394376</xdr:colOff>
      <xdr:row>5</xdr:row>
      <xdr:rowOff>0</xdr:rowOff>
    </xdr:to>
    <xdr:sp macro="" textlink="">
      <xdr:nvSpPr>
        <xdr:cNvPr id="85" name="Text Box 7"/>
        <xdr:cNvSpPr txBox="1">
          <a:spLocks noChangeArrowheads="1"/>
        </xdr:cNvSpPr>
      </xdr:nvSpPr>
      <xdr:spPr bwMode="auto">
        <a:xfrm>
          <a:off x="1988820" y="1619250"/>
          <a:ext cx="3939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86" name="Text Box 8"/>
        <xdr:cNvSpPr txBox="1">
          <a:spLocks noChangeArrowheads="1"/>
        </xdr:cNvSpPr>
      </xdr:nvSpPr>
      <xdr:spPr bwMode="auto">
        <a:xfrm>
          <a:off x="2836069" y="1619250"/>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5</xdr:row>
      <xdr:rowOff>0</xdr:rowOff>
    </xdr:from>
    <xdr:to>
      <xdr:col>3</xdr:col>
      <xdr:colOff>1043940</xdr:colOff>
      <xdr:row>5</xdr:row>
      <xdr:rowOff>0</xdr:rowOff>
    </xdr:to>
    <xdr:sp macro="" textlink="">
      <xdr:nvSpPr>
        <xdr:cNvPr id="87" name="Text Box 9"/>
        <xdr:cNvSpPr txBox="1">
          <a:spLocks noChangeArrowheads="1"/>
        </xdr:cNvSpPr>
      </xdr:nvSpPr>
      <xdr:spPr bwMode="auto">
        <a:xfrm>
          <a:off x="2148364" y="1619250"/>
          <a:ext cx="68389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88" name="Text Box 11"/>
        <xdr:cNvSpPr txBox="1">
          <a:spLocks noChangeArrowheads="1"/>
        </xdr:cNvSpPr>
      </xdr:nvSpPr>
      <xdr:spPr bwMode="auto">
        <a:xfrm>
          <a:off x="2695099" y="1619250"/>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2</xdr:col>
      <xdr:colOff>1112520</xdr:colOff>
      <xdr:row>4</xdr:row>
      <xdr:rowOff>0</xdr:rowOff>
    </xdr:from>
    <xdr:to>
      <xdr:col>3</xdr:col>
      <xdr:colOff>394376</xdr:colOff>
      <xdr:row>4</xdr:row>
      <xdr:rowOff>0</xdr:rowOff>
    </xdr:to>
    <xdr:sp macro="" textlink="">
      <xdr:nvSpPr>
        <xdr:cNvPr id="89" name="Text Box 7"/>
        <xdr:cNvSpPr txBox="1">
          <a:spLocks noChangeArrowheads="1"/>
        </xdr:cNvSpPr>
      </xdr:nvSpPr>
      <xdr:spPr bwMode="auto">
        <a:xfrm>
          <a:off x="1988820" y="1303734"/>
          <a:ext cx="3939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90" name="Text Box 8"/>
        <xdr:cNvSpPr txBox="1">
          <a:spLocks noChangeArrowheads="1"/>
        </xdr:cNvSpPr>
      </xdr:nvSpPr>
      <xdr:spPr bwMode="auto">
        <a:xfrm>
          <a:off x="2836069" y="1303734"/>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4</xdr:row>
      <xdr:rowOff>0</xdr:rowOff>
    </xdr:from>
    <xdr:to>
      <xdr:col>3</xdr:col>
      <xdr:colOff>1043940</xdr:colOff>
      <xdr:row>4</xdr:row>
      <xdr:rowOff>0</xdr:rowOff>
    </xdr:to>
    <xdr:sp macro="" textlink="">
      <xdr:nvSpPr>
        <xdr:cNvPr id="91" name="Text Box 9"/>
        <xdr:cNvSpPr txBox="1">
          <a:spLocks noChangeArrowheads="1"/>
        </xdr:cNvSpPr>
      </xdr:nvSpPr>
      <xdr:spPr bwMode="auto">
        <a:xfrm>
          <a:off x="2148364" y="1303734"/>
          <a:ext cx="683895"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92" name="Text Box 11"/>
        <xdr:cNvSpPr txBox="1">
          <a:spLocks noChangeArrowheads="1"/>
        </xdr:cNvSpPr>
      </xdr:nvSpPr>
      <xdr:spPr bwMode="auto">
        <a:xfrm>
          <a:off x="2695099" y="1303734"/>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93" name="Text Box 8"/>
        <xdr:cNvSpPr txBox="1">
          <a:spLocks noChangeArrowheads="1"/>
        </xdr:cNvSpPr>
      </xdr:nvSpPr>
      <xdr:spPr bwMode="auto">
        <a:xfrm>
          <a:off x="2836069" y="1303734"/>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94" name="Text Box 11"/>
        <xdr:cNvSpPr txBox="1">
          <a:spLocks noChangeArrowheads="1"/>
        </xdr:cNvSpPr>
      </xdr:nvSpPr>
      <xdr:spPr bwMode="auto">
        <a:xfrm>
          <a:off x="2695099" y="1303734"/>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3</xdr:row>
      <xdr:rowOff>0</xdr:rowOff>
    </xdr:from>
    <xdr:to>
      <xdr:col>4</xdr:col>
      <xdr:colOff>579120</xdr:colOff>
      <xdr:row>3</xdr:row>
      <xdr:rowOff>0</xdr:rowOff>
    </xdr:to>
    <xdr:sp macro="" textlink="">
      <xdr:nvSpPr>
        <xdr:cNvPr id="95" name="Text Box 8"/>
        <xdr:cNvSpPr txBox="1">
          <a:spLocks noChangeArrowheads="1"/>
        </xdr:cNvSpPr>
      </xdr:nvSpPr>
      <xdr:spPr bwMode="auto">
        <a:xfrm>
          <a:off x="2836069" y="988219"/>
          <a:ext cx="57673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3</xdr:row>
      <xdr:rowOff>0</xdr:rowOff>
    </xdr:from>
    <xdr:to>
      <xdr:col>4</xdr:col>
      <xdr:colOff>83</xdr:colOff>
      <xdr:row>3</xdr:row>
      <xdr:rowOff>0</xdr:rowOff>
    </xdr:to>
    <xdr:sp macro="" textlink="">
      <xdr:nvSpPr>
        <xdr:cNvPr id="96" name="Text Box 11"/>
        <xdr:cNvSpPr txBox="1">
          <a:spLocks noChangeArrowheads="1"/>
        </xdr:cNvSpPr>
      </xdr:nvSpPr>
      <xdr:spPr bwMode="auto">
        <a:xfrm>
          <a:off x="2695099" y="988219"/>
          <a:ext cx="138672"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1</xdr:col>
      <xdr:colOff>228600</xdr:colOff>
      <xdr:row>4</xdr:row>
      <xdr:rowOff>0</xdr:rowOff>
    </xdr:from>
    <xdr:to>
      <xdr:col>1</xdr:col>
      <xdr:colOff>228600</xdr:colOff>
      <xdr:row>4</xdr:row>
      <xdr:rowOff>0</xdr:rowOff>
    </xdr:to>
    <xdr:sp macro="" textlink="">
      <xdr:nvSpPr>
        <xdr:cNvPr id="97" name="Line 2"/>
        <xdr:cNvSpPr>
          <a:spLocks noChangeShapeType="1"/>
        </xdr:cNvSpPr>
      </xdr:nvSpPr>
      <xdr:spPr bwMode="auto">
        <a:xfrm>
          <a:off x="375138" y="1309077"/>
          <a:ext cx="0" cy="0"/>
        </a:xfrm>
        <a:prstGeom prst="line">
          <a:avLst/>
        </a:prstGeom>
        <a:noFill/>
        <a:ln w="9525">
          <a:solidFill>
            <a:srgbClr val="000000"/>
          </a:solidFill>
          <a:prstDash val="dash"/>
          <a:round/>
          <a:headEnd/>
          <a:tailEnd/>
        </a:ln>
      </xdr:spPr>
    </xdr:sp>
    <xdr:clientData/>
  </xdr:twoCellAnchor>
  <xdr:twoCellAnchor>
    <xdr:from>
      <xdr:col>1</xdr:col>
      <xdr:colOff>123825</xdr:colOff>
      <xdr:row>4</xdr:row>
      <xdr:rowOff>0</xdr:rowOff>
    </xdr:from>
    <xdr:to>
      <xdr:col>1</xdr:col>
      <xdr:colOff>123825</xdr:colOff>
      <xdr:row>4</xdr:row>
      <xdr:rowOff>0</xdr:rowOff>
    </xdr:to>
    <xdr:sp macro="" textlink="">
      <xdr:nvSpPr>
        <xdr:cNvPr id="98" name="Line 3"/>
        <xdr:cNvSpPr>
          <a:spLocks noChangeShapeType="1"/>
        </xdr:cNvSpPr>
      </xdr:nvSpPr>
      <xdr:spPr bwMode="auto">
        <a:xfrm flipV="1">
          <a:off x="270363" y="1309077"/>
          <a:ext cx="0" cy="0"/>
        </a:xfrm>
        <a:prstGeom prst="line">
          <a:avLst/>
        </a:prstGeom>
        <a:noFill/>
        <a:ln w="9525">
          <a:solidFill>
            <a:srgbClr val="000000"/>
          </a:solidFill>
          <a:prstDash val="sysDot"/>
          <a:round/>
          <a:headEnd/>
          <a:tailEnd/>
        </a:ln>
      </xdr:spPr>
    </xdr:sp>
    <xdr:clientData/>
  </xdr:twoCellAnchor>
  <xdr:twoCellAnchor>
    <xdr:from>
      <xdr:col>2</xdr:col>
      <xdr:colOff>0</xdr:colOff>
      <xdr:row>6</xdr:row>
      <xdr:rowOff>0</xdr:rowOff>
    </xdr:from>
    <xdr:to>
      <xdr:col>2</xdr:col>
      <xdr:colOff>744950</xdr:colOff>
      <xdr:row>6</xdr:row>
      <xdr:rowOff>0</xdr:rowOff>
    </xdr:to>
    <xdr:sp macro="" textlink="">
      <xdr:nvSpPr>
        <xdr:cNvPr id="99" name="Text Box 5"/>
        <xdr:cNvSpPr txBox="1">
          <a:spLocks noChangeArrowheads="1"/>
        </xdr:cNvSpPr>
      </xdr:nvSpPr>
      <xdr:spPr bwMode="auto">
        <a:xfrm>
          <a:off x="1143000" y="1934308"/>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6</xdr:row>
      <xdr:rowOff>0</xdr:rowOff>
    </xdr:from>
    <xdr:to>
      <xdr:col>2</xdr:col>
      <xdr:colOff>1468755</xdr:colOff>
      <xdr:row>6</xdr:row>
      <xdr:rowOff>0</xdr:rowOff>
    </xdr:to>
    <xdr:sp macro="" textlink="">
      <xdr:nvSpPr>
        <xdr:cNvPr id="100" name="Text Box 6"/>
        <xdr:cNvSpPr txBox="1">
          <a:spLocks noChangeArrowheads="1"/>
        </xdr:cNvSpPr>
      </xdr:nvSpPr>
      <xdr:spPr bwMode="auto">
        <a:xfrm>
          <a:off x="1544955" y="1934308"/>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6</xdr:row>
      <xdr:rowOff>0</xdr:rowOff>
    </xdr:from>
    <xdr:to>
      <xdr:col>3</xdr:col>
      <xdr:colOff>394376</xdr:colOff>
      <xdr:row>6</xdr:row>
      <xdr:rowOff>0</xdr:rowOff>
    </xdr:to>
    <xdr:sp macro="" textlink="">
      <xdr:nvSpPr>
        <xdr:cNvPr id="101" name="Text Box 7"/>
        <xdr:cNvSpPr txBox="1">
          <a:spLocks noChangeArrowheads="1"/>
        </xdr:cNvSpPr>
      </xdr:nvSpPr>
      <xdr:spPr bwMode="auto">
        <a:xfrm>
          <a:off x="1988820" y="1934308"/>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6</xdr:row>
      <xdr:rowOff>0</xdr:rowOff>
    </xdr:from>
    <xdr:to>
      <xdr:col>4</xdr:col>
      <xdr:colOff>579120</xdr:colOff>
      <xdr:row>6</xdr:row>
      <xdr:rowOff>0</xdr:rowOff>
    </xdr:to>
    <xdr:sp macro="" textlink="">
      <xdr:nvSpPr>
        <xdr:cNvPr id="102" name="Text Box 8"/>
        <xdr:cNvSpPr txBox="1">
          <a:spLocks noChangeArrowheads="1"/>
        </xdr:cNvSpPr>
      </xdr:nvSpPr>
      <xdr:spPr bwMode="auto">
        <a:xfrm>
          <a:off x="2838743" y="1934308"/>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6</xdr:row>
      <xdr:rowOff>0</xdr:rowOff>
    </xdr:from>
    <xdr:to>
      <xdr:col>3</xdr:col>
      <xdr:colOff>1043940</xdr:colOff>
      <xdr:row>6</xdr:row>
      <xdr:rowOff>0</xdr:rowOff>
    </xdr:to>
    <xdr:sp macro="" textlink="">
      <xdr:nvSpPr>
        <xdr:cNvPr id="103" name="Text Box 9"/>
        <xdr:cNvSpPr txBox="1">
          <a:spLocks noChangeArrowheads="1"/>
        </xdr:cNvSpPr>
      </xdr:nvSpPr>
      <xdr:spPr bwMode="auto">
        <a:xfrm>
          <a:off x="2152943" y="1934308"/>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6</xdr:row>
      <xdr:rowOff>0</xdr:rowOff>
    </xdr:from>
    <xdr:to>
      <xdr:col>4</xdr:col>
      <xdr:colOff>1264920</xdr:colOff>
      <xdr:row>6</xdr:row>
      <xdr:rowOff>0</xdr:rowOff>
    </xdr:to>
    <xdr:sp macro="" textlink="">
      <xdr:nvSpPr>
        <xdr:cNvPr id="104" name="Text Box 10"/>
        <xdr:cNvSpPr txBox="1">
          <a:spLocks noChangeArrowheads="1"/>
        </xdr:cNvSpPr>
      </xdr:nvSpPr>
      <xdr:spPr bwMode="auto">
        <a:xfrm>
          <a:off x="3223846" y="1934308"/>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6</xdr:row>
      <xdr:rowOff>0</xdr:rowOff>
    </xdr:from>
    <xdr:to>
      <xdr:col>4</xdr:col>
      <xdr:colOff>83</xdr:colOff>
      <xdr:row>6</xdr:row>
      <xdr:rowOff>0</xdr:rowOff>
    </xdr:to>
    <xdr:sp macro="" textlink="">
      <xdr:nvSpPr>
        <xdr:cNvPr id="105" name="Text Box 11"/>
        <xdr:cNvSpPr txBox="1">
          <a:spLocks noChangeArrowheads="1"/>
        </xdr:cNvSpPr>
      </xdr:nvSpPr>
      <xdr:spPr bwMode="auto">
        <a:xfrm>
          <a:off x="2699678" y="1934308"/>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6</xdr:row>
      <xdr:rowOff>0</xdr:rowOff>
    </xdr:from>
    <xdr:to>
      <xdr:col>5</xdr:col>
      <xdr:colOff>914400</xdr:colOff>
      <xdr:row>6</xdr:row>
      <xdr:rowOff>0</xdr:rowOff>
    </xdr:to>
    <xdr:sp macro="" textlink="">
      <xdr:nvSpPr>
        <xdr:cNvPr id="106" name="Text Box 12"/>
        <xdr:cNvSpPr txBox="1">
          <a:spLocks noChangeArrowheads="1"/>
        </xdr:cNvSpPr>
      </xdr:nvSpPr>
      <xdr:spPr bwMode="auto">
        <a:xfrm>
          <a:off x="3723249" y="1934308"/>
          <a:ext cx="81534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6</xdr:row>
      <xdr:rowOff>0</xdr:rowOff>
    </xdr:from>
    <xdr:to>
      <xdr:col>5</xdr:col>
      <xdr:colOff>342900</xdr:colOff>
      <xdr:row>6</xdr:row>
      <xdr:rowOff>0</xdr:rowOff>
    </xdr:to>
    <xdr:sp macro="" textlink="">
      <xdr:nvSpPr>
        <xdr:cNvPr id="107" name="Text Box 14"/>
        <xdr:cNvSpPr txBox="1">
          <a:spLocks noChangeArrowheads="1"/>
        </xdr:cNvSpPr>
      </xdr:nvSpPr>
      <xdr:spPr bwMode="auto">
        <a:xfrm>
          <a:off x="3688666" y="1934308"/>
          <a:ext cx="34700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1</xdr:col>
      <xdr:colOff>228600</xdr:colOff>
      <xdr:row>3</xdr:row>
      <xdr:rowOff>0</xdr:rowOff>
    </xdr:from>
    <xdr:to>
      <xdr:col>1</xdr:col>
      <xdr:colOff>228600</xdr:colOff>
      <xdr:row>3</xdr:row>
      <xdr:rowOff>0</xdr:rowOff>
    </xdr:to>
    <xdr:sp macro="" textlink="">
      <xdr:nvSpPr>
        <xdr:cNvPr id="108" name="Line 2"/>
        <xdr:cNvSpPr>
          <a:spLocks noChangeShapeType="1"/>
        </xdr:cNvSpPr>
      </xdr:nvSpPr>
      <xdr:spPr bwMode="auto">
        <a:xfrm>
          <a:off x="375138" y="996462"/>
          <a:ext cx="0" cy="0"/>
        </a:xfrm>
        <a:prstGeom prst="line">
          <a:avLst/>
        </a:prstGeom>
        <a:noFill/>
        <a:ln w="9525">
          <a:solidFill>
            <a:srgbClr val="000000"/>
          </a:solidFill>
          <a:prstDash val="dash"/>
          <a:round/>
          <a:headEnd/>
          <a:tailEnd/>
        </a:ln>
      </xdr:spPr>
    </xdr:sp>
    <xdr:clientData/>
  </xdr:twoCellAnchor>
  <xdr:twoCellAnchor>
    <xdr:from>
      <xdr:col>1</xdr:col>
      <xdr:colOff>123825</xdr:colOff>
      <xdr:row>3</xdr:row>
      <xdr:rowOff>0</xdr:rowOff>
    </xdr:from>
    <xdr:to>
      <xdr:col>1</xdr:col>
      <xdr:colOff>123825</xdr:colOff>
      <xdr:row>3</xdr:row>
      <xdr:rowOff>0</xdr:rowOff>
    </xdr:to>
    <xdr:sp macro="" textlink="">
      <xdr:nvSpPr>
        <xdr:cNvPr id="109" name="Line 3"/>
        <xdr:cNvSpPr>
          <a:spLocks noChangeShapeType="1"/>
        </xdr:cNvSpPr>
      </xdr:nvSpPr>
      <xdr:spPr bwMode="auto">
        <a:xfrm flipV="1">
          <a:off x="270363" y="996462"/>
          <a:ext cx="0" cy="0"/>
        </a:xfrm>
        <a:prstGeom prst="line">
          <a:avLst/>
        </a:prstGeom>
        <a:noFill/>
        <a:ln w="9525">
          <a:solidFill>
            <a:srgbClr val="000000"/>
          </a:solidFill>
          <a:prstDash val="sysDot"/>
          <a:round/>
          <a:headEnd/>
          <a:tailEnd/>
        </a:ln>
      </xdr:spPr>
    </xdr:sp>
    <xdr:clientData/>
  </xdr:twoCellAnchor>
  <xdr:twoCellAnchor>
    <xdr:from>
      <xdr:col>2</xdr:col>
      <xdr:colOff>0</xdr:colOff>
      <xdr:row>5</xdr:row>
      <xdr:rowOff>0</xdr:rowOff>
    </xdr:from>
    <xdr:to>
      <xdr:col>2</xdr:col>
      <xdr:colOff>744950</xdr:colOff>
      <xdr:row>5</xdr:row>
      <xdr:rowOff>0</xdr:rowOff>
    </xdr:to>
    <xdr:sp macro="" textlink="">
      <xdr:nvSpPr>
        <xdr:cNvPr id="110" name="Text Box 5"/>
        <xdr:cNvSpPr txBox="1">
          <a:spLocks noChangeArrowheads="1"/>
        </xdr:cNvSpPr>
      </xdr:nvSpPr>
      <xdr:spPr bwMode="auto">
        <a:xfrm>
          <a:off x="1143000" y="1621692"/>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5</xdr:row>
      <xdr:rowOff>0</xdr:rowOff>
    </xdr:from>
    <xdr:to>
      <xdr:col>2</xdr:col>
      <xdr:colOff>1468755</xdr:colOff>
      <xdr:row>5</xdr:row>
      <xdr:rowOff>0</xdr:rowOff>
    </xdr:to>
    <xdr:sp macro="" textlink="">
      <xdr:nvSpPr>
        <xdr:cNvPr id="111" name="Text Box 6"/>
        <xdr:cNvSpPr txBox="1">
          <a:spLocks noChangeArrowheads="1"/>
        </xdr:cNvSpPr>
      </xdr:nvSpPr>
      <xdr:spPr bwMode="auto">
        <a:xfrm>
          <a:off x="1544955" y="1621692"/>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5</xdr:row>
      <xdr:rowOff>0</xdr:rowOff>
    </xdr:from>
    <xdr:to>
      <xdr:col>3</xdr:col>
      <xdr:colOff>394376</xdr:colOff>
      <xdr:row>5</xdr:row>
      <xdr:rowOff>0</xdr:rowOff>
    </xdr:to>
    <xdr:sp macro="" textlink="">
      <xdr:nvSpPr>
        <xdr:cNvPr id="112" name="Text Box 7"/>
        <xdr:cNvSpPr txBox="1">
          <a:spLocks noChangeArrowheads="1"/>
        </xdr:cNvSpPr>
      </xdr:nvSpPr>
      <xdr:spPr bwMode="auto">
        <a:xfrm>
          <a:off x="1988820" y="1621692"/>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113" name="Text Box 8"/>
        <xdr:cNvSpPr txBox="1">
          <a:spLocks noChangeArrowheads="1"/>
        </xdr:cNvSpPr>
      </xdr:nvSpPr>
      <xdr:spPr bwMode="auto">
        <a:xfrm>
          <a:off x="2838743" y="162169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5</xdr:row>
      <xdr:rowOff>0</xdr:rowOff>
    </xdr:from>
    <xdr:to>
      <xdr:col>3</xdr:col>
      <xdr:colOff>1043940</xdr:colOff>
      <xdr:row>5</xdr:row>
      <xdr:rowOff>0</xdr:rowOff>
    </xdr:to>
    <xdr:sp macro="" textlink="">
      <xdr:nvSpPr>
        <xdr:cNvPr id="114" name="Text Box 9"/>
        <xdr:cNvSpPr txBox="1">
          <a:spLocks noChangeArrowheads="1"/>
        </xdr:cNvSpPr>
      </xdr:nvSpPr>
      <xdr:spPr bwMode="auto">
        <a:xfrm>
          <a:off x="2152943" y="1621692"/>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5</xdr:row>
      <xdr:rowOff>0</xdr:rowOff>
    </xdr:from>
    <xdr:to>
      <xdr:col>4</xdr:col>
      <xdr:colOff>1264920</xdr:colOff>
      <xdr:row>5</xdr:row>
      <xdr:rowOff>0</xdr:rowOff>
    </xdr:to>
    <xdr:sp macro="" textlink="">
      <xdr:nvSpPr>
        <xdr:cNvPr id="115" name="Text Box 10"/>
        <xdr:cNvSpPr txBox="1">
          <a:spLocks noChangeArrowheads="1"/>
        </xdr:cNvSpPr>
      </xdr:nvSpPr>
      <xdr:spPr bwMode="auto">
        <a:xfrm>
          <a:off x="3223846" y="1621692"/>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116" name="Text Box 11"/>
        <xdr:cNvSpPr txBox="1">
          <a:spLocks noChangeArrowheads="1"/>
        </xdr:cNvSpPr>
      </xdr:nvSpPr>
      <xdr:spPr bwMode="auto">
        <a:xfrm>
          <a:off x="2699678" y="162169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5</xdr:row>
      <xdr:rowOff>0</xdr:rowOff>
    </xdr:from>
    <xdr:to>
      <xdr:col>5</xdr:col>
      <xdr:colOff>914400</xdr:colOff>
      <xdr:row>5</xdr:row>
      <xdr:rowOff>0</xdr:rowOff>
    </xdr:to>
    <xdr:sp macro="" textlink="">
      <xdr:nvSpPr>
        <xdr:cNvPr id="117" name="Text Box 12"/>
        <xdr:cNvSpPr txBox="1">
          <a:spLocks noChangeArrowheads="1"/>
        </xdr:cNvSpPr>
      </xdr:nvSpPr>
      <xdr:spPr bwMode="auto">
        <a:xfrm>
          <a:off x="3723249" y="1621692"/>
          <a:ext cx="81534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5</xdr:row>
      <xdr:rowOff>0</xdr:rowOff>
    </xdr:from>
    <xdr:to>
      <xdr:col>5</xdr:col>
      <xdr:colOff>342900</xdr:colOff>
      <xdr:row>5</xdr:row>
      <xdr:rowOff>0</xdr:rowOff>
    </xdr:to>
    <xdr:sp macro="" textlink="">
      <xdr:nvSpPr>
        <xdr:cNvPr id="118" name="Text Box 14"/>
        <xdr:cNvSpPr txBox="1">
          <a:spLocks noChangeArrowheads="1"/>
        </xdr:cNvSpPr>
      </xdr:nvSpPr>
      <xdr:spPr bwMode="auto">
        <a:xfrm>
          <a:off x="3688666" y="1621692"/>
          <a:ext cx="34700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2</xdr:col>
      <xdr:colOff>0</xdr:colOff>
      <xdr:row>5</xdr:row>
      <xdr:rowOff>0</xdr:rowOff>
    </xdr:from>
    <xdr:to>
      <xdr:col>2</xdr:col>
      <xdr:colOff>744950</xdr:colOff>
      <xdr:row>5</xdr:row>
      <xdr:rowOff>0</xdr:rowOff>
    </xdr:to>
    <xdr:sp macro="" textlink="">
      <xdr:nvSpPr>
        <xdr:cNvPr id="119" name="Text Box 5"/>
        <xdr:cNvSpPr txBox="1">
          <a:spLocks noChangeArrowheads="1"/>
        </xdr:cNvSpPr>
      </xdr:nvSpPr>
      <xdr:spPr bwMode="auto">
        <a:xfrm>
          <a:off x="1143000" y="1621692"/>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5</xdr:row>
      <xdr:rowOff>0</xdr:rowOff>
    </xdr:from>
    <xdr:to>
      <xdr:col>2</xdr:col>
      <xdr:colOff>1468755</xdr:colOff>
      <xdr:row>5</xdr:row>
      <xdr:rowOff>0</xdr:rowOff>
    </xdr:to>
    <xdr:sp macro="" textlink="">
      <xdr:nvSpPr>
        <xdr:cNvPr id="120" name="Text Box 6"/>
        <xdr:cNvSpPr txBox="1">
          <a:spLocks noChangeArrowheads="1"/>
        </xdr:cNvSpPr>
      </xdr:nvSpPr>
      <xdr:spPr bwMode="auto">
        <a:xfrm>
          <a:off x="1544955" y="1621692"/>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0</xdr:colOff>
      <xdr:row>4</xdr:row>
      <xdr:rowOff>0</xdr:rowOff>
    </xdr:from>
    <xdr:to>
      <xdr:col>2</xdr:col>
      <xdr:colOff>744950</xdr:colOff>
      <xdr:row>4</xdr:row>
      <xdr:rowOff>0</xdr:rowOff>
    </xdr:to>
    <xdr:sp macro="" textlink="">
      <xdr:nvSpPr>
        <xdr:cNvPr id="121" name="Text Box 5"/>
        <xdr:cNvSpPr txBox="1">
          <a:spLocks noChangeArrowheads="1"/>
        </xdr:cNvSpPr>
      </xdr:nvSpPr>
      <xdr:spPr bwMode="auto">
        <a:xfrm>
          <a:off x="1143000" y="1309077"/>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4</xdr:row>
      <xdr:rowOff>0</xdr:rowOff>
    </xdr:from>
    <xdr:to>
      <xdr:col>2</xdr:col>
      <xdr:colOff>1468755</xdr:colOff>
      <xdr:row>4</xdr:row>
      <xdr:rowOff>0</xdr:rowOff>
    </xdr:to>
    <xdr:sp macro="" textlink="">
      <xdr:nvSpPr>
        <xdr:cNvPr id="122" name="Text Box 6"/>
        <xdr:cNvSpPr txBox="1">
          <a:spLocks noChangeArrowheads="1"/>
        </xdr:cNvSpPr>
      </xdr:nvSpPr>
      <xdr:spPr bwMode="auto">
        <a:xfrm>
          <a:off x="1544955" y="1309077"/>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123" name="Text Box 8"/>
        <xdr:cNvSpPr txBox="1">
          <a:spLocks noChangeArrowheads="1"/>
        </xdr:cNvSpPr>
      </xdr:nvSpPr>
      <xdr:spPr bwMode="auto">
        <a:xfrm>
          <a:off x="2838743" y="162169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5</xdr:row>
      <xdr:rowOff>0</xdr:rowOff>
    </xdr:from>
    <xdr:to>
      <xdr:col>4</xdr:col>
      <xdr:colOff>1264920</xdr:colOff>
      <xdr:row>5</xdr:row>
      <xdr:rowOff>0</xdr:rowOff>
    </xdr:to>
    <xdr:sp macro="" textlink="">
      <xdr:nvSpPr>
        <xdr:cNvPr id="124" name="Text Box 10"/>
        <xdr:cNvSpPr txBox="1">
          <a:spLocks noChangeArrowheads="1"/>
        </xdr:cNvSpPr>
      </xdr:nvSpPr>
      <xdr:spPr bwMode="auto">
        <a:xfrm>
          <a:off x="3223846" y="1621692"/>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125" name="Text Box 11"/>
        <xdr:cNvSpPr txBox="1">
          <a:spLocks noChangeArrowheads="1"/>
        </xdr:cNvSpPr>
      </xdr:nvSpPr>
      <xdr:spPr bwMode="auto">
        <a:xfrm>
          <a:off x="2699678" y="162169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126" name="Text Box 8"/>
        <xdr:cNvSpPr txBox="1">
          <a:spLocks noChangeArrowheads="1"/>
        </xdr:cNvSpPr>
      </xdr:nvSpPr>
      <xdr:spPr bwMode="auto">
        <a:xfrm>
          <a:off x="2838743" y="1309077"/>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4</xdr:row>
      <xdr:rowOff>0</xdr:rowOff>
    </xdr:from>
    <xdr:to>
      <xdr:col>4</xdr:col>
      <xdr:colOff>1264920</xdr:colOff>
      <xdr:row>4</xdr:row>
      <xdr:rowOff>0</xdr:rowOff>
    </xdr:to>
    <xdr:sp macro="" textlink="">
      <xdr:nvSpPr>
        <xdr:cNvPr id="127" name="Text Box 10"/>
        <xdr:cNvSpPr txBox="1">
          <a:spLocks noChangeArrowheads="1"/>
        </xdr:cNvSpPr>
      </xdr:nvSpPr>
      <xdr:spPr bwMode="auto">
        <a:xfrm>
          <a:off x="3223846" y="1309077"/>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128" name="Text Box 11"/>
        <xdr:cNvSpPr txBox="1">
          <a:spLocks noChangeArrowheads="1"/>
        </xdr:cNvSpPr>
      </xdr:nvSpPr>
      <xdr:spPr bwMode="auto">
        <a:xfrm>
          <a:off x="2699678" y="1309077"/>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1</xdr:col>
      <xdr:colOff>228600</xdr:colOff>
      <xdr:row>3</xdr:row>
      <xdr:rowOff>0</xdr:rowOff>
    </xdr:from>
    <xdr:to>
      <xdr:col>1</xdr:col>
      <xdr:colOff>228600</xdr:colOff>
      <xdr:row>3</xdr:row>
      <xdr:rowOff>0</xdr:rowOff>
    </xdr:to>
    <xdr:sp macro="" textlink="">
      <xdr:nvSpPr>
        <xdr:cNvPr id="129" name="Line 2"/>
        <xdr:cNvSpPr>
          <a:spLocks noChangeShapeType="1"/>
        </xdr:cNvSpPr>
      </xdr:nvSpPr>
      <xdr:spPr bwMode="auto">
        <a:xfrm>
          <a:off x="375138" y="996462"/>
          <a:ext cx="0" cy="0"/>
        </a:xfrm>
        <a:prstGeom prst="line">
          <a:avLst/>
        </a:prstGeom>
        <a:noFill/>
        <a:ln w="9525">
          <a:solidFill>
            <a:srgbClr val="000000"/>
          </a:solidFill>
          <a:prstDash val="dash"/>
          <a:round/>
          <a:headEnd/>
          <a:tailEnd/>
        </a:ln>
      </xdr:spPr>
    </xdr:sp>
    <xdr:clientData/>
  </xdr:twoCellAnchor>
  <xdr:twoCellAnchor>
    <xdr:from>
      <xdr:col>1</xdr:col>
      <xdr:colOff>123825</xdr:colOff>
      <xdr:row>3</xdr:row>
      <xdr:rowOff>0</xdr:rowOff>
    </xdr:from>
    <xdr:to>
      <xdr:col>1</xdr:col>
      <xdr:colOff>123825</xdr:colOff>
      <xdr:row>3</xdr:row>
      <xdr:rowOff>0</xdr:rowOff>
    </xdr:to>
    <xdr:sp macro="" textlink="">
      <xdr:nvSpPr>
        <xdr:cNvPr id="130" name="Line 3"/>
        <xdr:cNvSpPr>
          <a:spLocks noChangeShapeType="1"/>
        </xdr:cNvSpPr>
      </xdr:nvSpPr>
      <xdr:spPr bwMode="auto">
        <a:xfrm flipV="1">
          <a:off x="270363" y="996462"/>
          <a:ext cx="0" cy="0"/>
        </a:xfrm>
        <a:prstGeom prst="line">
          <a:avLst/>
        </a:prstGeom>
        <a:noFill/>
        <a:ln w="9525">
          <a:solidFill>
            <a:srgbClr val="000000"/>
          </a:solidFill>
          <a:prstDash val="sysDot"/>
          <a:round/>
          <a:headEnd/>
          <a:tailEnd/>
        </a:ln>
      </xdr:spPr>
    </xdr:sp>
    <xdr:clientData/>
  </xdr:twoCellAnchor>
  <xdr:twoCellAnchor>
    <xdr:from>
      <xdr:col>2</xdr:col>
      <xdr:colOff>1112520</xdr:colOff>
      <xdr:row>5</xdr:row>
      <xdr:rowOff>0</xdr:rowOff>
    </xdr:from>
    <xdr:to>
      <xdr:col>3</xdr:col>
      <xdr:colOff>394376</xdr:colOff>
      <xdr:row>5</xdr:row>
      <xdr:rowOff>0</xdr:rowOff>
    </xdr:to>
    <xdr:sp macro="" textlink="">
      <xdr:nvSpPr>
        <xdr:cNvPr id="131" name="Text Box 7"/>
        <xdr:cNvSpPr txBox="1">
          <a:spLocks noChangeArrowheads="1"/>
        </xdr:cNvSpPr>
      </xdr:nvSpPr>
      <xdr:spPr bwMode="auto">
        <a:xfrm>
          <a:off x="1988820" y="1621692"/>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132" name="Text Box 8"/>
        <xdr:cNvSpPr txBox="1">
          <a:spLocks noChangeArrowheads="1"/>
        </xdr:cNvSpPr>
      </xdr:nvSpPr>
      <xdr:spPr bwMode="auto">
        <a:xfrm>
          <a:off x="2838743" y="162169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5</xdr:row>
      <xdr:rowOff>0</xdr:rowOff>
    </xdr:from>
    <xdr:to>
      <xdr:col>3</xdr:col>
      <xdr:colOff>1043940</xdr:colOff>
      <xdr:row>5</xdr:row>
      <xdr:rowOff>0</xdr:rowOff>
    </xdr:to>
    <xdr:sp macro="" textlink="">
      <xdr:nvSpPr>
        <xdr:cNvPr id="133" name="Text Box 9"/>
        <xdr:cNvSpPr txBox="1">
          <a:spLocks noChangeArrowheads="1"/>
        </xdr:cNvSpPr>
      </xdr:nvSpPr>
      <xdr:spPr bwMode="auto">
        <a:xfrm>
          <a:off x="2152943" y="1621692"/>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134" name="Text Box 11"/>
        <xdr:cNvSpPr txBox="1">
          <a:spLocks noChangeArrowheads="1"/>
        </xdr:cNvSpPr>
      </xdr:nvSpPr>
      <xdr:spPr bwMode="auto">
        <a:xfrm>
          <a:off x="2699678" y="162169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2</xdr:col>
      <xdr:colOff>1112520</xdr:colOff>
      <xdr:row>4</xdr:row>
      <xdr:rowOff>0</xdr:rowOff>
    </xdr:from>
    <xdr:to>
      <xdr:col>3</xdr:col>
      <xdr:colOff>394376</xdr:colOff>
      <xdr:row>4</xdr:row>
      <xdr:rowOff>0</xdr:rowOff>
    </xdr:to>
    <xdr:sp macro="" textlink="">
      <xdr:nvSpPr>
        <xdr:cNvPr id="135" name="Text Box 7"/>
        <xdr:cNvSpPr txBox="1">
          <a:spLocks noChangeArrowheads="1"/>
        </xdr:cNvSpPr>
      </xdr:nvSpPr>
      <xdr:spPr bwMode="auto">
        <a:xfrm>
          <a:off x="1988820" y="1309077"/>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136" name="Text Box 8"/>
        <xdr:cNvSpPr txBox="1">
          <a:spLocks noChangeArrowheads="1"/>
        </xdr:cNvSpPr>
      </xdr:nvSpPr>
      <xdr:spPr bwMode="auto">
        <a:xfrm>
          <a:off x="2838743" y="1309077"/>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4</xdr:row>
      <xdr:rowOff>0</xdr:rowOff>
    </xdr:from>
    <xdr:to>
      <xdr:col>3</xdr:col>
      <xdr:colOff>1043940</xdr:colOff>
      <xdr:row>4</xdr:row>
      <xdr:rowOff>0</xdr:rowOff>
    </xdr:to>
    <xdr:sp macro="" textlink="">
      <xdr:nvSpPr>
        <xdr:cNvPr id="137" name="Text Box 9"/>
        <xdr:cNvSpPr txBox="1">
          <a:spLocks noChangeArrowheads="1"/>
        </xdr:cNvSpPr>
      </xdr:nvSpPr>
      <xdr:spPr bwMode="auto">
        <a:xfrm>
          <a:off x="2152943" y="1309077"/>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138" name="Text Box 11"/>
        <xdr:cNvSpPr txBox="1">
          <a:spLocks noChangeArrowheads="1"/>
        </xdr:cNvSpPr>
      </xdr:nvSpPr>
      <xdr:spPr bwMode="auto">
        <a:xfrm>
          <a:off x="2699678" y="1309077"/>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139" name="Text Box 8"/>
        <xdr:cNvSpPr txBox="1">
          <a:spLocks noChangeArrowheads="1"/>
        </xdr:cNvSpPr>
      </xdr:nvSpPr>
      <xdr:spPr bwMode="auto">
        <a:xfrm>
          <a:off x="2838743" y="1309077"/>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140" name="Text Box 11"/>
        <xdr:cNvSpPr txBox="1">
          <a:spLocks noChangeArrowheads="1"/>
        </xdr:cNvSpPr>
      </xdr:nvSpPr>
      <xdr:spPr bwMode="auto">
        <a:xfrm>
          <a:off x="2699678" y="1309077"/>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3</xdr:row>
      <xdr:rowOff>0</xdr:rowOff>
    </xdr:from>
    <xdr:to>
      <xdr:col>4</xdr:col>
      <xdr:colOff>579120</xdr:colOff>
      <xdr:row>3</xdr:row>
      <xdr:rowOff>0</xdr:rowOff>
    </xdr:to>
    <xdr:sp macro="" textlink="">
      <xdr:nvSpPr>
        <xdr:cNvPr id="141" name="Text Box 8"/>
        <xdr:cNvSpPr txBox="1">
          <a:spLocks noChangeArrowheads="1"/>
        </xdr:cNvSpPr>
      </xdr:nvSpPr>
      <xdr:spPr bwMode="auto">
        <a:xfrm>
          <a:off x="2838743" y="99646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3</xdr:row>
      <xdr:rowOff>0</xdr:rowOff>
    </xdr:from>
    <xdr:to>
      <xdr:col>4</xdr:col>
      <xdr:colOff>83</xdr:colOff>
      <xdr:row>3</xdr:row>
      <xdr:rowOff>0</xdr:rowOff>
    </xdr:to>
    <xdr:sp macro="" textlink="">
      <xdr:nvSpPr>
        <xdr:cNvPr id="142" name="Text Box 11"/>
        <xdr:cNvSpPr txBox="1">
          <a:spLocks noChangeArrowheads="1"/>
        </xdr:cNvSpPr>
      </xdr:nvSpPr>
      <xdr:spPr bwMode="auto">
        <a:xfrm>
          <a:off x="2699678" y="99646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1</xdr:col>
      <xdr:colOff>228600</xdr:colOff>
      <xdr:row>3</xdr:row>
      <xdr:rowOff>0</xdr:rowOff>
    </xdr:from>
    <xdr:to>
      <xdr:col>1</xdr:col>
      <xdr:colOff>228600</xdr:colOff>
      <xdr:row>3</xdr:row>
      <xdr:rowOff>0</xdr:rowOff>
    </xdr:to>
    <xdr:sp macro="" textlink="">
      <xdr:nvSpPr>
        <xdr:cNvPr id="143" name="Line 2"/>
        <xdr:cNvSpPr>
          <a:spLocks noChangeShapeType="1"/>
        </xdr:cNvSpPr>
      </xdr:nvSpPr>
      <xdr:spPr bwMode="auto">
        <a:xfrm>
          <a:off x="375138" y="996462"/>
          <a:ext cx="0" cy="0"/>
        </a:xfrm>
        <a:prstGeom prst="line">
          <a:avLst/>
        </a:prstGeom>
        <a:noFill/>
        <a:ln w="9525">
          <a:solidFill>
            <a:srgbClr val="000000"/>
          </a:solidFill>
          <a:prstDash val="dash"/>
          <a:round/>
          <a:headEnd/>
          <a:tailEnd/>
        </a:ln>
      </xdr:spPr>
    </xdr:sp>
    <xdr:clientData/>
  </xdr:twoCellAnchor>
  <xdr:twoCellAnchor>
    <xdr:from>
      <xdr:col>1</xdr:col>
      <xdr:colOff>123825</xdr:colOff>
      <xdr:row>3</xdr:row>
      <xdr:rowOff>0</xdr:rowOff>
    </xdr:from>
    <xdr:to>
      <xdr:col>1</xdr:col>
      <xdr:colOff>123825</xdr:colOff>
      <xdr:row>3</xdr:row>
      <xdr:rowOff>0</xdr:rowOff>
    </xdr:to>
    <xdr:sp macro="" textlink="">
      <xdr:nvSpPr>
        <xdr:cNvPr id="144" name="Line 3"/>
        <xdr:cNvSpPr>
          <a:spLocks noChangeShapeType="1"/>
        </xdr:cNvSpPr>
      </xdr:nvSpPr>
      <xdr:spPr bwMode="auto">
        <a:xfrm flipV="1">
          <a:off x="270363" y="996462"/>
          <a:ext cx="0" cy="0"/>
        </a:xfrm>
        <a:prstGeom prst="line">
          <a:avLst/>
        </a:prstGeom>
        <a:noFill/>
        <a:ln w="9525">
          <a:solidFill>
            <a:srgbClr val="000000"/>
          </a:solidFill>
          <a:prstDash val="sysDot"/>
          <a:round/>
          <a:headEnd/>
          <a:tailEnd/>
        </a:ln>
      </xdr:spPr>
    </xdr:sp>
    <xdr:clientData/>
  </xdr:twoCellAnchor>
  <xdr:twoCellAnchor>
    <xdr:from>
      <xdr:col>2</xdr:col>
      <xdr:colOff>0</xdr:colOff>
      <xdr:row>5</xdr:row>
      <xdr:rowOff>0</xdr:rowOff>
    </xdr:from>
    <xdr:to>
      <xdr:col>2</xdr:col>
      <xdr:colOff>744950</xdr:colOff>
      <xdr:row>5</xdr:row>
      <xdr:rowOff>0</xdr:rowOff>
    </xdr:to>
    <xdr:sp macro="" textlink="">
      <xdr:nvSpPr>
        <xdr:cNvPr id="145" name="Text Box 5"/>
        <xdr:cNvSpPr txBox="1">
          <a:spLocks noChangeArrowheads="1"/>
        </xdr:cNvSpPr>
      </xdr:nvSpPr>
      <xdr:spPr bwMode="auto">
        <a:xfrm>
          <a:off x="1143000" y="1621692"/>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5</xdr:row>
      <xdr:rowOff>0</xdr:rowOff>
    </xdr:from>
    <xdr:to>
      <xdr:col>2</xdr:col>
      <xdr:colOff>1468755</xdr:colOff>
      <xdr:row>5</xdr:row>
      <xdr:rowOff>0</xdr:rowOff>
    </xdr:to>
    <xdr:sp macro="" textlink="">
      <xdr:nvSpPr>
        <xdr:cNvPr id="146" name="Text Box 6"/>
        <xdr:cNvSpPr txBox="1">
          <a:spLocks noChangeArrowheads="1"/>
        </xdr:cNvSpPr>
      </xdr:nvSpPr>
      <xdr:spPr bwMode="auto">
        <a:xfrm>
          <a:off x="1544955" y="1621692"/>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5</xdr:row>
      <xdr:rowOff>0</xdr:rowOff>
    </xdr:from>
    <xdr:to>
      <xdr:col>3</xdr:col>
      <xdr:colOff>394376</xdr:colOff>
      <xdr:row>5</xdr:row>
      <xdr:rowOff>0</xdr:rowOff>
    </xdr:to>
    <xdr:sp macro="" textlink="">
      <xdr:nvSpPr>
        <xdr:cNvPr id="147" name="Text Box 7"/>
        <xdr:cNvSpPr txBox="1">
          <a:spLocks noChangeArrowheads="1"/>
        </xdr:cNvSpPr>
      </xdr:nvSpPr>
      <xdr:spPr bwMode="auto">
        <a:xfrm>
          <a:off x="1988820" y="1621692"/>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5</xdr:row>
      <xdr:rowOff>0</xdr:rowOff>
    </xdr:from>
    <xdr:to>
      <xdr:col>4</xdr:col>
      <xdr:colOff>579120</xdr:colOff>
      <xdr:row>5</xdr:row>
      <xdr:rowOff>0</xdr:rowOff>
    </xdr:to>
    <xdr:sp macro="" textlink="">
      <xdr:nvSpPr>
        <xdr:cNvPr id="148" name="Text Box 8"/>
        <xdr:cNvSpPr txBox="1">
          <a:spLocks noChangeArrowheads="1"/>
        </xdr:cNvSpPr>
      </xdr:nvSpPr>
      <xdr:spPr bwMode="auto">
        <a:xfrm>
          <a:off x="2838743" y="162169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5</xdr:row>
      <xdr:rowOff>0</xdr:rowOff>
    </xdr:from>
    <xdr:to>
      <xdr:col>3</xdr:col>
      <xdr:colOff>1043940</xdr:colOff>
      <xdr:row>5</xdr:row>
      <xdr:rowOff>0</xdr:rowOff>
    </xdr:to>
    <xdr:sp macro="" textlink="">
      <xdr:nvSpPr>
        <xdr:cNvPr id="149" name="Text Box 9"/>
        <xdr:cNvSpPr txBox="1">
          <a:spLocks noChangeArrowheads="1"/>
        </xdr:cNvSpPr>
      </xdr:nvSpPr>
      <xdr:spPr bwMode="auto">
        <a:xfrm>
          <a:off x="2152943" y="1621692"/>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5</xdr:row>
      <xdr:rowOff>0</xdr:rowOff>
    </xdr:from>
    <xdr:to>
      <xdr:col>4</xdr:col>
      <xdr:colOff>1264920</xdr:colOff>
      <xdr:row>5</xdr:row>
      <xdr:rowOff>0</xdr:rowOff>
    </xdr:to>
    <xdr:sp macro="" textlink="">
      <xdr:nvSpPr>
        <xdr:cNvPr id="150" name="Text Box 10"/>
        <xdr:cNvSpPr txBox="1">
          <a:spLocks noChangeArrowheads="1"/>
        </xdr:cNvSpPr>
      </xdr:nvSpPr>
      <xdr:spPr bwMode="auto">
        <a:xfrm>
          <a:off x="3223846" y="1621692"/>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5</xdr:row>
      <xdr:rowOff>0</xdr:rowOff>
    </xdr:from>
    <xdr:to>
      <xdr:col>4</xdr:col>
      <xdr:colOff>83</xdr:colOff>
      <xdr:row>5</xdr:row>
      <xdr:rowOff>0</xdr:rowOff>
    </xdr:to>
    <xdr:sp macro="" textlink="">
      <xdr:nvSpPr>
        <xdr:cNvPr id="151" name="Text Box 11"/>
        <xdr:cNvSpPr txBox="1">
          <a:spLocks noChangeArrowheads="1"/>
        </xdr:cNvSpPr>
      </xdr:nvSpPr>
      <xdr:spPr bwMode="auto">
        <a:xfrm>
          <a:off x="2699678" y="162169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5</xdr:row>
      <xdr:rowOff>0</xdr:rowOff>
    </xdr:from>
    <xdr:to>
      <xdr:col>5</xdr:col>
      <xdr:colOff>914400</xdr:colOff>
      <xdr:row>5</xdr:row>
      <xdr:rowOff>0</xdr:rowOff>
    </xdr:to>
    <xdr:sp macro="" textlink="">
      <xdr:nvSpPr>
        <xdr:cNvPr id="152" name="Text Box 12"/>
        <xdr:cNvSpPr txBox="1">
          <a:spLocks noChangeArrowheads="1"/>
        </xdr:cNvSpPr>
      </xdr:nvSpPr>
      <xdr:spPr bwMode="auto">
        <a:xfrm>
          <a:off x="3723249" y="1621692"/>
          <a:ext cx="81534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5</xdr:row>
      <xdr:rowOff>0</xdr:rowOff>
    </xdr:from>
    <xdr:to>
      <xdr:col>5</xdr:col>
      <xdr:colOff>342900</xdr:colOff>
      <xdr:row>5</xdr:row>
      <xdr:rowOff>0</xdr:rowOff>
    </xdr:to>
    <xdr:sp macro="" textlink="">
      <xdr:nvSpPr>
        <xdr:cNvPr id="153" name="Text Box 14"/>
        <xdr:cNvSpPr txBox="1">
          <a:spLocks noChangeArrowheads="1"/>
        </xdr:cNvSpPr>
      </xdr:nvSpPr>
      <xdr:spPr bwMode="auto">
        <a:xfrm>
          <a:off x="3688666" y="1621692"/>
          <a:ext cx="34700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2</xdr:col>
      <xdr:colOff>0</xdr:colOff>
      <xdr:row>4</xdr:row>
      <xdr:rowOff>0</xdr:rowOff>
    </xdr:from>
    <xdr:to>
      <xdr:col>2</xdr:col>
      <xdr:colOff>744950</xdr:colOff>
      <xdr:row>4</xdr:row>
      <xdr:rowOff>0</xdr:rowOff>
    </xdr:to>
    <xdr:sp macro="" textlink="">
      <xdr:nvSpPr>
        <xdr:cNvPr id="154" name="Text Box 5"/>
        <xdr:cNvSpPr txBox="1">
          <a:spLocks noChangeArrowheads="1"/>
        </xdr:cNvSpPr>
      </xdr:nvSpPr>
      <xdr:spPr bwMode="auto">
        <a:xfrm>
          <a:off x="1143000" y="1309077"/>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4</xdr:row>
      <xdr:rowOff>0</xdr:rowOff>
    </xdr:from>
    <xdr:to>
      <xdr:col>2</xdr:col>
      <xdr:colOff>1468755</xdr:colOff>
      <xdr:row>4</xdr:row>
      <xdr:rowOff>0</xdr:rowOff>
    </xdr:to>
    <xdr:sp macro="" textlink="">
      <xdr:nvSpPr>
        <xdr:cNvPr id="155" name="Text Box 6"/>
        <xdr:cNvSpPr txBox="1">
          <a:spLocks noChangeArrowheads="1"/>
        </xdr:cNvSpPr>
      </xdr:nvSpPr>
      <xdr:spPr bwMode="auto">
        <a:xfrm>
          <a:off x="1544955" y="1309077"/>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1112520</xdr:colOff>
      <xdr:row>4</xdr:row>
      <xdr:rowOff>0</xdr:rowOff>
    </xdr:from>
    <xdr:to>
      <xdr:col>3</xdr:col>
      <xdr:colOff>394376</xdr:colOff>
      <xdr:row>4</xdr:row>
      <xdr:rowOff>0</xdr:rowOff>
    </xdr:to>
    <xdr:sp macro="" textlink="">
      <xdr:nvSpPr>
        <xdr:cNvPr id="156" name="Text Box 7"/>
        <xdr:cNvSpPr txBox="1">
          <a:spLocks noChangeArrowheads="1"/>
        </xdr:cNvSpPr>
      </xdr:nvSpPr>
      <xdr:spPr bwMode="auto">
        <a:xfrm>
          <a:off x="1988820" y="1309077"/>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157" name="Text Box 8"/>
        <xdr:cNvSpPr txBox="1">
          <a:spLocks noChangeArrowheads="1"/>
        </xdr:cNvSpPr>
      </xdr:nvSpPr>
      <xdr:spPr bwMode="auto">
        <a:xfrm>
          <a:off x="2838743" y="1309077"/>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4</xdr:row>
      <xdr:rowOff>0</xdr:rowOff>
    </xdr:from>
    <xdr:to>
      <xdr:col>3</xdr:col>
      <xdr:colOff>1043940</xdr:colOff>
      <xdr:row>4</xdr:row>
      <xdr:rowOff>0</xdr:rowOff>
    </xdr:to>
    <xdr:sp macro="" textlink="">
      <xdr:nvSpPr>
        <xdr:cNvPr id="158" name="Text Box 9"/>
        <xdr:cNvSpPr txBox="1">
          <a:spLocks noChangeArrowheads="1"/>
        </xdr:cNvSpPr>
      </xdr:nvSpPr>
      <xdr:spPr bwMode="auto">
        <a:xfrm>
          <a:off x="2152943" y="1309077"/>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4</xdr:col>
      <xdr:colOff>381000</xdr:colOff>
      <xdr:row>4</xdr:row>
      <xdr:rowOff>0</xdr:rowOff>
    </xdr:from>
    <xdr:to>
      <xdr:col>4</xdr:col>
      <xdr:colOff>1264920</xdr:colOff>
      <xdr:row>4</xdr:row>
      <xdr:rowOff>0</xdr:rowOff>
    </xdr:to>
    <xdr:sp macro="" textlink="">
      <xdr:nvSpPr>
        <xdr:cNvPr id="159" name="Text Box 10"/>
        <xdr:cNvSpPr txBox="1">
          <a:spLocks noChangeArrowheads="1"/>
        </xdr:cNvSpPr>
      </xdr:nvSpPr>
      <xdr:spPr bwMode="auto">
        <a:xfrm>
          <a:off x="3223846" y="1309077"/>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160" name="Text Box 11"/>
        <xdr:cNvSpPr txBox="1">
          <a:spLocks noChangeArrowheads="1"/>
        </xdr:cNvSpPr>
      </xdr:nvSpPr>
      <xdr:spPr bwMode="auto">
        <a:xfrm>
          <a:off x="2699678" y="1309077"/>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5</xdr:col>
      <xdr:colOff>30480</xdr:colOff>
      <xdr:row>4</xdr:row>
      <xdr:rowOff>0</xdr:rowOff>
    </xdr:from>
    <xdr:to>
      <xdr:col>5</xdr:col>
      <xdr:colOff>914400</xdr:colOff>
      <xdr:row>4</xdr:row>
      <xdr:rowOff>0</xdr:rowOff>
    </xdr:to>
    <xdr:sp macro="" textlink="">
      <xdr:nvSpPr>
        <xdr:cNvPr id="161" name="Text Box 12"/>
        <xdr:cNvSpPr txBox="1">
          <a:spLocks noChangeArrowheads="1"/>
        </xdr:cNvSpPr>
      </xdr:nvSpPr>
      <xdr:spPr bwMode="auto">
        <a:xfrm>
          <a:off x="3723249" y="1309077"/>
          <a:ext cx="81534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(70,567)</a:t>
          </a:r>
        </a:p>
      </xdr:txBody>
    </xdr:sp>
    <xdr:clientData/>
  </xdr:twoCellAnchor>
  <xdr:twoCellAnchor>
    <xdr:from>
      <xdr:col>4</xdr:col>
      <xdr:colOff>1036320</xdr:colOff>
      <xdr:row>4</xdr:row>
      <xdr:rowOff>0</xdr:rowOff>
    </xdr:from>
    <xdr:to>
      <xdr:col>5</xdr:col>
      <xdr:colOff>342900</xdr:colOff>
      <xdr:row>4</xdr:row>
      <xdr:rowOff>0</xdr:rowOff>
    </xdr:to>
    <xdr:sp macro="" textlink="">
      <xdr:nvSpPr>
        <xdr:cNvPr id="162" name="Text Box 14"/>
        <xdr:cNvSpPr txBox="1">
          <a:spLocks noChangeArrowheads="1"/>
        </xdr:cNvSpPr>
      </xdr:nvSpPr>
      <xdr:spPr bwMode="auto">
        <a:xfrm>
          <a:off x="3688666" y="1309077"/>
          <a:ext cx="34700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(75,090)</a:t>
          </a:r>
        </a:p>
      </xdr:txBody>
    </xdr:sp>
    <xdr:clientData/>
  </xdr:twoCellAnchor>
  <xdr:twoCellAnchor>
    <xdr:from>
      <xdr:col>2</xdr:col>
      <xdr:colOff>0</xdr:colOff>
      <xdr:row>4</xdr:row>
      <xdr:rowOff>0</xdr:rowOff>
    </xdr:from>
    <xdr:to>
      <xdr:col>2</xdr:col>
      <xdr:colOff>744950</xdr:colOff>
      <xdr:row>4</xdr:row>
      <xdr:rowOff>0</xdr:rowOff>
    </xdr:to>
    <xdr:sp macro="" textlink="">
      <xdr:nvSpPr>
        <xdr:cNvPr id="163" name="Text Box 5"/>
        <xdr:cNvSpPr txBox="1">
          <a:spLocks noChangeArrowheads="1"/>
        </xdr:cNvSpPr>
      </xdr:nvSpPr>
      <xdr:spPr bwMode="auto">
        <a:xfrm>
          <a:off x="1143000" y="1309077"/>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4</xdr:row>
      <xdr:rowOff>0</xdr:rowOff>
    </xdr:from>
    <xdr:to>
      <xdr:col>2</xdr:col>
      <xdr:colOff>1468755</xdr:colOff>
      <xdr:row>4</xdr:row>
      <xdr:rowOff>0</xdr:rowOff>
    </xdr:to>
    <xdr:sp macro="" textlink="">
      <xdr:nvSpPr>
        <xdr:cNvPr id="164" name="Text Box 6"/>
        <xdr:cNvSpPr txBox="1">
          <a:spLocks noChangeArrowheads="1"/>
        </xdr:cNvSpPr>
      </xdr:nvSpPr>
      <xdr:spPr bwMode="auto">
        <a:xfrm>
          <a:off x="1544955" y="1309077"/>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2</xdr:col>
      <xdr:colOff>0</xdr:colOff>
      <xdr:row>3</xdr:row>
      <xdr:rowOff>0</xdr:rowOff>
    </xdr:from>
    <xdr:to>
      <xdr:col>2</xdr:col>
      <xdr:colOff>744950</xdr:colOff>
      <xdr:row>3</xdr:row>
      <xdr:rowOff>0</xdr:rowOff>
    </xdr:to>
    <xdr:sp macro="" textlink="">
      <xdr:nvSpPr>
        <xdr:cNvPr id="165" name="Text Box 5"/>
        <xdr:cNvSpPr txBox="1">
          <a:spLocks noChangeArrowheads="1"/>
        </xdr:cNvSpPr>
      </xdr:nvSpPr>
      <xdr:spPr bwMode="auto">
        <a:xfrm>
          <a:off x="1143000" y="996462"/>
          <a:ext cx="74495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(41,036)</a:t>
          </a:r>
        </a:p>
      </xdr:txBody>
    </xdr:sp>
    <xdr:clientData/>
  </xdr:twoCellAnchor>
  <xdr:twoCellAnchor>
    <xdr:from>
      <xdr:col>2</xdr:col>
      <xdr:colOff>401955</xdr:colOff>
      <xdr:row>3</xdr:row>
      <xdr:rowOff>0</xdr:rowOff>
    </xdr:from>
    <xdr:to>
      <xdr:col>2</xdr:col>
      <xdr:colOff>1468755</xdr:colOff>
      <xdr:row>3</xdr:row>
      <xdr:rowOff>0</xdr:rowOff>
    </xdr:to>
    <xdr:sp macro="" textlink="">
      <xdr:nvSpPr>
        <xdr:cNvPr id="166" name="Text Box 6"/>
        <xdr:cNvSpPr txBox="1">
          <a:spLocks noChangeArrowheads="1"/>
        </xdr:cNvSpPr>
      </xdr:nvSpPr>
      <xdr:spPr bwMode="auto">
        <a:xfrm>
          <a:off x="1544955" y="996462"/>
          <a:ext cx="44196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(42,635)</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167" name="Text Box 8"/>
        <xdr:cNvSpPr txBox="1">
          <a:spLocks noChangeArrowheads="1"/>
        </xdr:cNvSpPr>
      </xdr:nvSpPr>
      <xdr:spPr bwMode="auto">
        <a:xfrm>
          <a:off x="2838743" y="1309077"/>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4</xdr:row>
      <xdr:rowOff>0</xdr:rowOff>
    </xdr:from>
    <xdr:to>
      <xdr:col>4</xdr:col>
      <xdr:colOff>1264920</xdr:colOff>
      <xdr:row>4</xdr:row>
      <xdr:rowOff>0</xdr:rowOff>
    </xdr:to>
    <xdr:sp macro="" textlink="">
      <xdr:nvSpPr>
        <xdr:cNvPr id="168" name="Text Box 10"/>
        <xdr:cNvSpPr txBox="1">
          <a:spLocks noChangeArrowheads="1"/>
        </xdr:cNvSpPr>
      </xdr:nvSpPr>
      <xdr:spPr bwMode="auto">
        <a:xfrm>
          <a:off x="3223846" y="1309077"/>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169" name="Text Box 11"/>
        <xdr:cNvSpPr txBox="1">
          <a:spLocks noChangeArrowheads="1"/>
        </xdr:cNvSpPr>
      </xdr:nvSpPr>
      <xdr:spPr bwMode="auto">
        <a:xfrm>
          <a:off x="2699678" y="1309077"/>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3</xdr:row>
      <xdr:rowOff>0</xdr:rowOff>
    </xdr:from>
    <xdr:to>
      <xdr:col>4</xdr:col>
      <xdr:colOff>579120</xdr:colOff>
      <xdr:row>3</xdr:row>
      <xdr:rowOff>0</xdr:rowOff>
    </xdr:to>
    <xdr:sp macro="" textlink="">
      <xdr:nvSpPr>
        <xdr:cNvPr id="170" name="Text Box 8"/>
        <xdr:cNvSpPr txBox="1">
          <a:spLocks noChangeArrowheads="1"/>
        </xdr:cNvSpPr>
      </xdr:nvSpPr>
      <xdr:spPr bwMode="auto">
        <a:xfrm>
          <a:off x="2838743" y="99646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4</xdr:col>
      <xdr:colOff>381000</xdr:colOff>
      <xdr:row>3</xdr:row>
      <xdr:rowOff>0</xdr:rowOff>
    </xdr:from>
    <xdr:to>
      <xdr:col>4</xdr:col>
      <xdr:colOff>1264920</xdr:colOff>
      <xdr:row>3</xdr:row>
      <xdr:rowOff>0</xdr:rowOff>
    </xdr:to>
    <xdr:sp macro="" textlink="">
      <xdr:nvSpPr>
        <xdr:cNvPr id="171" name="Text Box 10"/>
        <xdr:cNvSpPr txBox="1">
          <a:spLocks noChangeArrowheads="1"/>
        </xdr:cNvSpPr>
      </xdr:nvSpPr>
      <xdr:spPr bwMode="auto">
        <a:xfrm>
          <a:off x="3223846" y="996462"/>
          <a:ext cx="46482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(116,222)</a:t>
          </a:r>
        </a:p>
      </xdr:txBody>
    </xdr:sp>
    <xdr:clientData/>
  </xdr:twoCellAnchor>
  <xdr:twoCellAnchor>
    <xdr:from>
      <xdr:col>3</xdr:col>
      <xdr:colOff>706755</xdr:colOff>
      <xdr:row>3</xdr:row>
      <xdr:rowOff>0</xdr:rowOff>
    </xdr:from>
    <xdr:to>
      <xdr:col>4</xdr:col>
      <xdr:colOff>83</xdr:colOff>
      <xdr:row>3</xdr:row>
      <xdr:rowOff>0</xdr:rowOff>
    </xdr:to>
    <xdr:sp macro="" textlink="">
      <xdr:nvSpPr>
        <xdr:cNvPr id="172" name="Text Box 11"/>
        <xdr:cNvSpPr txBox="1">
          <a:spLocks noChangeArrowheads="1"/>
        </xdr:cNvSpPr>
      </xdr:nvSpPr>
      <xdr:spPr bwMode="auto">
        <a:xfrm>
          <a:off x="2699678" y="99646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2</xdr:col>
      <xdr:colOff>1112520</xdr:colOff>
      <xdr:row>4</xdr:row>
      <xdr:rowOff>0</xdr:rowOff>
    </xdr:from>
    <xdr:to>
      <xdr:col>3</xdr:col>
      <xdr:colOff>394376</xdr:colOff>
      <xdr:row>4</xdr:row>
      <xdr:rowOff>0</xdr:rowOff>
    </xdr:to>
    <xdr:sp macro="" textlink="">
      <xdr:nvSpPr>
        <xdr:cNvPr id="173" name="Text Box 7"/>
        <xdr:cNvSpPr txBox="1">
          <a:spLocks noChangeArrowheads="1"/>
        </xdr:cNvSpPr>
      </xdr:nvSpPr>
      <xdr:spPr bwMode="auto">
        <a:xfrm>
          <a:off x="1988820" y="1309077"/>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4</xdr:row>
      <xdr:rowOff>0</xdr:rowOff>
    </xdr:from>
    <xdr:to>
      <xdr:col>4</xdr:col>
      <xdr:colOff>579120</xdr:colOff>
      <xdr:row>4</xdr:row>
      <xdr:rowOff>0</xdr:rowOff>
    </xdr:to>
    <xdr:sp macro="" textlink="">
      <xdr:nvSpPr>
        <xdr:cNvPr id="174" name="Text Box 8"/>
        <xdr:cNvSpPr txBox="1">
          <a:spLocks noChangeArrowheads="1"/>
        </xdr:cNvSpPr>
      </xdr:nvSpPr>
      <xdr:spPr bwMode="auto">
        <a:xfrm>
          <a:off x="2838743" y="1309077"/>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4</xdr:row>
      <xdr:rowOff>0</xdr:rowOff>
    </xdr:from>
    <xdr:to>
      <xdr:col>3</xdr:col>
      <xdr:colOff>1043940</xdr:colOff>
      <xdr:row>4</xdr:row>
      <xdr:rowOff>0</xdr:rowOff>
    </xdr:to>
    <xdr:sp macro="" textlink="">
      <xdr:nvSpPr>
        <xdr:cNvPr id="175" name="Text Box 9"/>
        <xdr:cNvSpPr txBox="1">
          <a:spLocks noChangeArrowheads="1"/>
        </xdr:cNvSpPr>
      </xdr:nvSpPr>
      <xdr:spPr bwMode="auto">
        <a:xfrm>
          <a:off x="2152943" y="1309077"/>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4</xdr:row>
      <xdr:rowOff>0</xdr:rowOff>
    </xdr:from>
    <xdr:to>
      <xdr:col>4</xdr:col>
      <xdr:colOff>83</xdr:colOff>
      <xdr:row>4</xdr:row>
      <xdr:rowOff>0</xdr:rowOff>
    </xdr:to>
    <xdr:sp macro="" textlink="">
      <xdr:nvSpPr>
        <xdr:cNvPr id="176" name="Text Box 11"/>
        <xdr:cNvSpPr txBox="1">
          <a:spLocks noChangeArrowheads="1"/>
        </xdr:cNvSpPr>
      </xdr:nvSpPr>
      <xdr:spPr bwMode="auto">
        <a:xfrm>
          <a:off x="2699678" y="1309077"/>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2</xdr:col>
      <xdr:colOff>1112520</xdr:colOff>
      <xdr:row>3</xdr:row>
      <xdr:rowOff>0</xdr:rowOff>
    </xdr:from>
    <xdr:to>
      <xdr:col>3</xdr:col>
      <xdr:colOff>394376</xdr:colOff>
      <xdr:row>3</xdr:row>
      <xdr:rowOff>0</xdr:rowOff>
    </xdr:to>
    <xdr:sp macro="" textlink="">
      <xdr:nvSpPr>
        <xdr:cNvPr id="177" name="Text Box 7"/>
        <xdr:cNvSpPr txBox="1">
          <a:spLocks noChangeArrowheads="1"/>
        </xdr:cNvSpPr>
      </xdr:nvSpPr>
      <xdr:spPr bwMode="auto">
        <a:xfrm>
          <a:off x="1988820" y="996462"/>
          <a:ext cx="398479"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(44,573)</a:t>
          </a:r>
        </a:p>
      </xdr:txBody>
    </xdr:sp>
    <xdr:clientData/>
  </xdr:twoCellAnchor>
  <xdr:twoCellAnchor>
    <xdr:from>
      <xdr:col>3</xdr:col>
      <xdr:colOff>1295400</xdr:colOff>
      <xdr:row>3</xdr:row>
      <xdr:rowOff>0</xdr:rowOff>
    </xdr:from>
    <xdr:to>
      <xdr:col>4</xdr:col>
      <xdr:colOff>579120</xdr:colOff>
      <xdr:row>3</xdr:row>
      <xdr:rowOff>0</xdr:rowOff>
    </xdr:to>
    <xdr:sp macro="" textlink="">
      <xdr:nvSpPr>
        <xdr:cNvPr id="178" name="Text Box 8"/>
        <xdr:cNvSpPr txBox="1">
          <a:spLocks noChangeArrowheads="1"/>
        </xdr:cNvSpPr>
      </xdr:nvSpPr>
      <xdr:spPr bwMode="auto">
        <a:xfrm>
          <a:off x="2838743" y="99646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160020</xdr:colOff>
      <xdr:row>3</xdr:row>
      <xdr:rowOff>0</xdr:rowOff>
    </xdr:from>
    <xdr:to>
      <xdr:col>3</xdr:col>
      <xdr:colOff>1043940</xdr:colOff>
      <xdr:row>3</xdr:row>
      <xdr:rowOff>0</xdr:rowOff>
    </xdr:to>
    <xdr:sp macro="" textlink="">
      <xdr:nvSpPr>
        <xdr:cNvPr id="179" name="Text Box 9"/>
        <xdr:cNvSpPr txBox="1">
          <a:spLocks noChangeArrowheads="1"/>
        </xdr:cNvSpPr>
      </xdr:nvSpPr>
      <xdr:spPr bwMode="auto">
        <a:xfrm>
          <a:off x="2152943" y="996462"/>
          <a:ext cx="685800"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(47,719)</a:t>
          </a:r>
        </a:p>
      </xdr:txBody>
    </xdr:sp>
    <xdr:clientData/>
  </xdr:twoCellAnchor>
  <xdr:twoCellAnchor>
    <xdr:from>
      <xdr:col>3</xdr:col>
      <xdr:colOff>706755</xdr:colOff>
      <xdr:row>3</xdr:row>
      <xdr:rowOff>0</xdr:rowOff>
    </xdr:from>
    <xdr:to>
      <xdr:col>4</xdr:col>
      <xdr:colOff>83</xdr:colOff>
      <xdr:row>3</xdr:row>
      <xdr:rowOff>0</xdr:rowOff>
    </xdr:to>
    <xdr:sp macro="" textlink="">
      <xdr:nvSpPr>
        <xdr:cNvPr id="180" name="Text Box 11"/>
        <xdr:cNvSpPr txBox="1">
          <a:spLocks noChangeArrowheads="1"/>
        </xdr:cNvSpPr>
      </xdr:nvSpPr>
      <xdr:spPr bwMode="auto">
        <a:xfrm>
          <a:off x="2699678" y="99646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twoCellAnchor>
    <xdr:from>
      <xdr:col>3</xdr:col>
      <xdr:colOff>1295400</xdr:colOff>
      <xdr:row>3</xdr:row>
      <xdr:rowOff>0</xdr:rowOff>
    </xdr:from>
    <xdr:to>
      <xdr:col>4</xdr:col>
      <xdr:colOff>579120</xdr:colOff>
      <xdr:row>3</xdr:row>
      <xdr:rowOff>0</xdr:rowOff>
    </xdr:to>
    <xdr:sp macro="" textlink="">
      <xdr:nvSpPr>
        <xdr:cNvPr id="181" name="Text Box 8"/>
        <xdr:cNvSpPr txBox="1">
          <a:spLocks noChangeArrowheads="1"/>
        </xdr:cNvSpPr>
      </xdr:nvSpPr>
      <xdr:spPr bwMode="auto">
        <a:xfrm>
          <a:off x="2838743" y="996462"/>
          <a:ext cx="583223"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(82,756)</a:t>
          </a:r>
        </a:p>
      </xdr:txBody>
    </xdr:sp>
    <xdr:clientData/>
  </xdr:twoCellAnchor>
  <xdr:twoCellAnchor>
    <xdr:from>
      <xdr:col>3</xdr:col>
      <xdr:colOff>706755</xdr:colOff>
      <xdr:row>3</xdr:row>
      <xdr:rowOff>0</xdr:rowOff>
    </xdr:from>
    <xdr:to>
      <xdr:col>4</xdr:col>
      <xdr:colOff>83</xdr:colOff>
      <xdr:row>3</xdr:row>
      <xdr:rowOff>0</xdr:rowOff>
    </xdr:to>
    <xdr:sp macro="" textlink="">
      <xdr:nvSpPr>
        <xdr:cNvPr id="182" name="Text Box 11"/>
        <xdr:cNvSpPr txBox="1">
          <a:spLocks noChangeArrowheads="1"/>
        </xdr:cNvSpPr>
      </xdr:nvSpPr>
      <xdr:spPr bwMode="auto">
        <a:xfrm>
          <a:off x="2699678" y="996462"/>
          <a:ext cx="143251" cy="0"/>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en-US" altLang="ja-JP" sz="1300" b="0" i="0" u="none" strike="noStrike" baseline="0">
              <a:solidFill>
                <a:srgbClr val="000000"/>
              </a:solidFill>
              <a:latin typeface="ＭＳ ゴシック"/>
              <a:ea typeface="ＭＳ ゴシック"/>
            </a:rPr>
            <a:t>(55,530)</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xdr:col>
      <xdr:colOff>1181100</xdr:colOff>
      <xdr:row>1</xdr:row>
      <xdr:rowOff>114300</xdr:rowOff>
    </xdr:from>
    <xdr:ext cx="450893" cy="206467"/>
    <xdr:sp macro="" textlink="">
      <xdr:nvSpPr>
        <xdr:cNvPr id="2" name="Text Box 1"/>
        <xdr:cNvSpPr txBox="1">
          <a:spLocks noChangeArrowheads="1"/>
        </xdr:cNvSpPr>
      </xdr:nvSpPr>
      <xdr:spPr bwMode="auto">
        <a:xfrm>
          <a:off x="1847850" y="342900"/>
          <a:ext cx="450893" cy="206467"/>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100" b="0" i="0" u="none" strike="noStrike" baseline="0">
              <a:solidFill>
                <a:srgbClr val="000000"/>
              </a:solidFill>
              <a:latin typeface="ＭＳ ゴシック"/>
              <a:ea typeface="ＭＳ ゴシック"/>
            </a:rPr>
            <a:t>年 度 </a:t>
          </a:r>
        </a:p>
      </xdr:txBody>
    </xdr:sp>
    <xdr:clientData/>
  </xdr:oneCellAnchor>
  <xdr:twoCellAnchor editAs="oneCell">
    <xdr:from>
      <xdr:col>1</xdr:col>
      <xdr:colOff>121920</xdr:colOff>
      <xdr:row>2</xdr:row>
      <xdr:rowOff>30480</xdr:rowOff>
    </xdr:from>
    <xdr:to>
      <xdr:col>3</xdr:col>
      <xdr:colOff>754379</xdr:colOff>
      <xdr:row>3</xdr:row>
      <xdr:rowOff>1905</xdr:rowOff>
    </xdr:to>
    <xdr:sp macro="" textlink="">
      <xdr:nvSpPr>
        <xdr:cNvPr id="3" name="Text Box 2"/>
        <xdr:cNvSpPr txBox="1">
          <a:spLocks noChangeArrowheads="1"/>
        </xdr:cNvSpPr>
      </xdr:nvSpPr>
      <xdr:spPr bwMode="auto">
        <a:xfrm>
          <a:off x="217170" y="525780"/>
          <a:ext cx="1203960" cy="2286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ゴシック"/>
              <a:ea typeface="ＭＳ ゴシック"/>
            </a:rPr>
            <a:t>販売購入形態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246591</xdr:colOff>
      <xdr:row>2</xdr:row>
      <xdr:rowOff>8467</xdr:rowOff>
    </xdr:from>
    <xdr:to>
      <xdr:col>10</xdr:col>
      <xdr:colOff>373391</xdr:colOff>
      <xdr:row>17</xdr:row>
      <xdr:rowOff>94467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257174</xdr:colOff>
      <xdr:row>18</xdr:row>
      <xdr:rowOff>38100</xdr:rowOff>
    </xdr:from>
    <xdr:to>
      <xdr:col>10</xdr:col>
      <xdr:colOff>383974</xdr:colOff>
      <xdr:row>33</xdr:row>
      <xdr:rowOff>124100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247651</xdr:colOff>
      <xdr:row>34</xdr:row>
      <xdr:rowOff>161925</xdr:rowOff>
    </xdr:from>
    <xdr:to>
      <xdr:col>10</xdr:col>
      <xdr:colOff>374451</xdr:colOff>
      <xdr:row>50</xdr:row>
      <xdr:rowOff>61659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228601</xdr:colOff>
      <xdr:row>50</xdr:row>
      <xdr:rowOff>185056</xdr:rowOff>
    </xdr:from>
    <xdr:to>
      <xdr:col>10</xdr:col>
      <xdr:colOff>355401</xdr:colOff>
      <xdr:row>66</xdr:row>
      <xdr:rowOff>84789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228600</xdr:colOff>
      <xdr:row>67</xdr:row>
      <xdr:rowOff>85725</xdr:rowOff>
    </xdr:from>
    <xdr:to>
      <xdr:col>10</xdr:col>
      <xdr:colOff>355400</xdr:colOff>
      <xdr:row>82</xdr:row>
      <xdr:rowOff>171725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180977</xdr:colOff>
      <xdr:row>2</xdr:row>
      <xdr:rowOff>38099</xdr:rowOff>
    </xdr:from>
    <xdr:to>
      <xdr:col>20</xdr:col>
      <xdr:colOff>307777</xdr:colOff>
      <xdr:row>17</xdr:row>
      <xdr:rowOff>124099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180974</xdr:colOff>
      <xdr:row>18</xdr:row>
      <xdr:rowOff>57150</xdr:rowOff>
    </xdr:from>
    <xdr:to>
      <xdr:col>20</xdr:col>
      <xdr:colOff>307774</xdr:colOff>
      <xdr:row>33</xdr:row>
      <xdr:rowOff>143150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161925</xdr:colOff>
      <xdr:row>33</xdr:row>
      <xdr:rowOff>180973</xdr:rowOff>
    </xdr:from>
    <xdr:to>
      <xdr:col>20</xdr:col>
      <xdr:colOff>288725</xdr:colOff>
      <xdr:row>49</xdr:row>
      <xdr:rowOff>80706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285749</xdr:colOff>
      <xdr:row>51</xdr:row>
      <xdr:rowOff>9524</xdr:rowOff>
    </xdr:from>
    <xdr:to>
      <xdr:col>20</xdr:col>
      <xdr:colOff>412549</xdr:colOff>
      <xdr:row>66</xdr:row>
      <xdr:rowOff>95524</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190499</xdr:colOff>
      <xdr:row>85</xdr:row>
      <xdr:rowOff>171450</xdr:rowOff>
    </xdr:from>
    <xdr:to>
      <xdr:col>10</xdr:col>
      <xdr:colOff>317299</xdr:colOff>
      <xdr:row>101</xdr:row>
      <xdr:rowOff>71184</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209550</xdr:colOff>
      <xdr:row>85</xdr:row>
      <xdr:rowOff>114300</xdr:rowOff>
    </xdr:from>
    <xdr:to>
      <xdr:col>20</xdr:col>
      <xdr:colOff>336350</xdr:colOff>
      <xdr:row>101</xdr:row>
      <xdr:rowOff>14034</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228599</xdr:colOff>
      <xdr:row>105</xdr:row>
      <xdr:rowOff>85725</xdr:rowOff>
    </xdr:from>
    <xdr:to>
      <xdr:col>10</xdr:col>
      <xdr:colOff>355399</xdr:colOff>
      <xdr:row>120</xdr:row>
      <xdr:rowOff>171725</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642937</xdr:colOff>
      <xdr:row>66</xdr:row>
      <xdr:rowOff>166686</xdr:rowOff>
    </xdr:from>
    <xdr:to>
      <xdr:col>17</xdr:col>
      <xdr:colOff>166687</xdr:colOff>
      <xdr:row>76</xdr:row>
      <xdr:rowOff>142874</xdr:rowOff>
    </xdr:to>
    <xdr:sp macro="" textlink="">
      <xdr:nvSpPr>
        <xdr:cNvPr id="14" name="正方形/長方形 13"/>
        <xdr:cNvSpPr/>
      </xdr:nvSpPr>
      <xdr:spPr>
        <a:xfrm>
          <a:off x="7548562" y="11953874"/>
          <a:ext cx="4357688" cy="176212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solidFill>
                <a:srgbClr val="FF0000"/>
              </a:solidFill>
            </a:rPr>
            <a:t>〇記者発表資料用にコピーして作成した。</a:t>
          </a:r>
          <a:endParaRPr kumimoji="1" lang="en-US" altLang="ja-JP" sz="1800">
            <a:solidFill>
              <a:srgbClr val="FF0000"/>
            </a:solidFill>
          </a:endParaRPr>
        </a:p>
        <a:p>
          <a:pPr algn="l"/>
          <a:endParaRPr kumimoji="1" lang="en-US" altLang="ja-JP" sz="1800">
            <a:solidFill>
              <a:srgbClr val="FF0000"/>
            </a:solidFill>
          </a:endParaRPr>
        </a:p>
        <a:p>
          <a:pPr algn="l"/>
          <a:r>
            <a:rPr kumimoji="1" lang="ja-JP" altLang="en-US" sz="1800">
              <a:solidFill>
                <a:srgbClr val="FF0000"/>
              </a:solidFill>
            </a:rPr>
            <a:t>〇マルチ・マルチまがいのグラフのみ昨年度の件数を表示するため。</a:t>
          </a:r>
          <a:endParaRPr kumimoji="1" lang="en-US" altLang="ja-JP" sz="1800">
            <a:solidFill>
              <a:srgbClr val="FF0000"/>
            </a:solidFill>
          </a:endParaRPr>
        </a:p>
        <a:p>
          <a:pPr algn="l"/>
          <a:r>
            <a:rPr kumimoji="1" lang="ja-JP" altLang="en-US" sz="1800">
              <a:solidFill>
                <a:srgbClr val="FF0000"/>
              </a:solidFill>
            </a:rPr>
            <a:t>〇もとのグラフを修正したら変更すること。</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0.09803</cdr:x>
      <cdr:y>0.00387</cdr:y>
    </cdr:from>
    <cdr:to>
      <cdr:x>0.13725</cdr:x>
      <cdr:y>0.08914</cdr:y>
    </cdr:to>
    <cdr:sp macro="" textlink="">
      <cdr:nvSpPr>
        <cdr:cNvPr id="2" name="テキスト ボックス 1"/>
        <cdr:cNvSpPr txBox="1"/>
      </cdr:nvSpPr>
      <cdr:spPr>
        <a:xfrm xmlns:a="http://schemas.openxmlformats.org/drawingml/2006/main">
          <a:off x="380968" y="9515"/>
          <a:ext cx="152417" cy="209547"/>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r>
            <a:rPr lang="ja-JP" altLang="en-US" sz="900"/>
            <a:t>件</a:t>
          </a:r>
        </a:p>
      </cdr:txBody>
    </cdr:sp>
  </cdr:relSizeAnchor>
</c:userShapes>
</file>

<file path=xl/drawings/drawing13.xml><?xml version="1.0" encoding="utf-8"?>
<c:userShapes xmlns:c="http://schemas.openxmlformats.org/drawingml/2006/chart">
  <cdr:relSizeAnchor xmlns:cdr="http://schemas.openxmlformats.org/drawingml/2006/chartDrawing">
    <cdr:from>
      <cdr:x>0.07125</cdr:x>
      <cdr:y>0.01683</cdr:y>
    </cdr:from>
    <cdr:to>
      <cdr:x>0.12531</cdr:x>
      <cdr:y>0.07407</cdr:y>
    </cdr:to>
    <cdr:sp macro="" textlink="">
      <cdr:nvSpPr>
        <cdr:cNvPr id="2" name="テキスト ボックス 1"/>
        <cdr:cNvSpPr txBox="1"/>
      </cdr:nvSpPr>
      <cdr:spPr>
        <a:xfrm xmlns:a="http://schemas.openxmlformats.org/drawingml/2006/main">
          <a:off x="276213" y="47613"/>
          <a:ext cx="209563" cy="161937"/>
        </a:xfrm>
        <a:prstGeom xmlns:a="http://schemas.openxmlformats.org/drawingml/2006/main" prst="rect">
          <a:avLst/>
        </a:prstGeom>
      </cdr:spPr>
      <cdr:txBody>
        <a:bodyPr xmlns:a="http://schemas.openxmlformats.org/drawingml/2006/main" vertOverflow="clip" wrap="square" lIns="0" tIns="0" bIns="0" rtlCol="0"/>
        <a:lstStyle xmlns:a="http://schemas.openxmlformats.org/drawingml/2006/main"/>
        <a:p xmlns:a="http://schemas.openxmlformats.org/drawingml/2006/main">
          <a:r>
            <a:rPr lang="ja-JP" altLang="en-US" sz="900"/>
            <a:t>件</a:t>
          </a:r>
        </a:p>
      </cdr:txBody>
    </cdr:sp>
  </cdr:relSizeAnchor>
</c:userShapes>
</file>

<file path=xl/drawings/drawing14.xml><?xml version="1.0" encoding="utf-8"?>
<c:userShapes xmlns:c="http://schemas.openxmlformats.org/drawingml/2006/chart">
  <cdr:relSizeAnchor xmlns:cdr="http://schemas.openxmlformats.org/drawingml/2006/chartDrawing">
    <cdr:from>
      <cdr:x>0.0643</cdr:x>
      <cdr:y>0.00702</cdr:y>
    </cdr:from>
    <cdr:to>
      <cdr:x>0.13539</cdr:x>
      <cdr:y>0.07292</cdr:y>
    </cdr:to>
    <cdr:sp macro="" textlink="">
      <cdr:nvSpPr>
        <cdr:cNvPr id="2" name="テキスト ボックス 1"/>
        <cdr:cNvSpPr txBox="1"/>
      </cdr:nvSpPr>
      <cdr:spPr>
        <a:xfrm xmlns:a="http://schemas.openxmlformats.org/drawingml/2006/main">
          <a:off x="257847" y="19251"/>
          <a:ext cx="285077" cy="1807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件</a:t>
          </a:r>
        </a:p>
      </cdr:txBody>
    </cdr:sp>
  </cdr:relSizeAnchor>
</c:userShapes>
</file>

<file path=xl/drawings/drawing15.xml><?xml version="1.0" encoding="utf-8"?>
<c:userShapes xmlns:c="http://schemas.openxmlformats.org/drawingml/2006/chart">
  <cdr:relSizeAnchor xmlns:cdr="http://schemas.openxmlformats.org/drawingml/2006/chartDrawing">
    <cdr:from>
      <cdr:x>0.07973</cdr:x>
      <cdr:y>0.02055</cdr:y>
    </cdr:from>
    <cdr:to>
      <cdr:x>0.11157</cdr:x>
      <cdr:y>0.07877</cdr:y>
    </cdr:to>
    <cdr:sp macro="" textlink="">
      <cdr:nvSpPr>
        <cdr:cNvPr id="2" name="テキスト ボックス 1"/>
        <cdr:cNvSpPr txBox="1"/>
      </cdr:nvSpPr>
      <cdr:spPr>
        <a:xfrm xmlns:a="http://schemas.openxmlformats.org/drawingml/2006/main">
          <a:off x="321247" y="57148"/>
          <a:ext cx="128286" cy="161928"/>
        </a:xfrm>
        <a:prstGeom xmlns:a="http://schemas.openxmlformats.org/drawingml/2006/main" prst="rect">
          <a:avLst/>
        </a:prstGeom>
      </cdr:spPr>
      <cdr:txBody>
        <a:bodyPr xmlns:a="http://schemas.openxmlformats.org/drawingml/2006/main" vertOverflow="clip" wrap="square" lIns="0" tIns="0" bIns="0" rtlCol="0"/>
        <a:lstStyle xmlns:a="http://schemas.openxmlformats.org/drawingml/2006/main"/>
        <a:p xmlns:a="http://schemas.openxmlformats.org/drawingml/2006/main">
          <a:r>
            <a:rPr lang="ja-JP" altLang="en-US" sz="900"/>
            <a:t>件</a:t>
          </a:r>
        </a:p>
      </cdr:txBody>
    </cdr:sp>
  </cdr:relSizeAnchor>
</c:userShapes>
</file>

<file path=xl/drawings/drawing16.xml><?xml version="1.0" encoding="utf-8"?>
<c:userShapes xmlns:c="http://schemas.openxmlformats.org/drawingml/2006/chart">
  <cdr:relSizeAnchor xmlns:cdr="http://schemas.openxmlformats.org/drawingml/2006/chartDrawing">
    <cdr:from>
      <cdr:x>0.06206</cdr:x>
      <cdr:y>1.09361E-6</cdr:y>
    </cdr:from>
    <cdr:to>
      <cdr:x>0.11218</cdr:x>
      <cdr:y>0.0625</cdr:y>
    </cdr:to>
    <cdr:sp macro="" textlink="">
      <cdr:nvSpPr>
        <cdr:cNvPr id="2" name="テキスト ボックス 1"/>
        <cdr:cNvSpPr txBox="1"/>
      </cdr:nvSpPr>
      <cdr:spPr>
        <a:xfrm xmlns:a="http://schemas.openxmlformats.org/drawingml/2006/main">
          <a:off x="257729" y="3"/>
          <a:ext cx="208143" cy="171450"/>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r>
            <a:rPr lang="ja-JP" altLang="en-US" sz="900"/>
            <a:t>件</a:t>
          </a:r>
        </a:p>
      </cdr:txBody>
    </cdr:sp>
  </cdr:relSizeAnchor>
</c:userShapes>
</file>

<file path=xl/drawings/drawing17.xml><?xml version="1.0" encoding="utf-8"?>
<c:userShapes xmlns:c="http://schemas.openxmlformats.org/drawingml/2006/chart">
  <cdr:relSizeAnchor xmlns:cdr="http://schemas.openxmlformats.org/drawingml/2006/chartDrawing">
    <cdr:from>
      <cdr:x>0.07378</cdr:x>
      <cdr:y>0.02602</cdr:y>
    </cdr:from>
    <cdr:to>
      <cdr:x>0.1214</cdr:x>
      <cdr:y>0.09665</cdr:y>
    </cdr:to>
    <cdr:sp macro="" textlink="">
      <cdr:nvSpPr>
        <cdr:cNvPr id="2" name="テキスト ボックス 1"/>
        <cdr:cNvSpPr txBox="1"/>
      </cdr:nvSpPr>
      <cdr:spPr>
        <a:xfrm xmlns:a="http://schemas.openxmlformats.org/drawingml/2006/main">
          <a:off x="390022" y="66670"/>
          <a:ext cx="251738" cy="180970"/>
        </a:xfrm>
        <a:prstGeom xmlns:a="http://schemas.openxmlformats.org/drawingml/2006/main" prst="rect">
          <a:avLst/>
        </a:prstGeom>
      </cdr:spPr>
      <cdr:txBody>
        <a:bodyPr xmlns:a="http://schemas.openxmlformats.org/drawingml/2006/main" vertOverflow="clip" wrap="square" lIns="0" tIns="0" bIns="0" rtlCol="0"/>
        <a:lstStyle xmlns:a="http://schemas.openxmlformats.org/drawingml/2006/main"/>
        <a:p xmlns:a="http://schemas.openxmlformats.org/drawingml/2006/main">
          <a:r>
            <a:rPr lang="ja-JP" altLang="en-US" sz="900"/>
            <a:t>件</a:t>
          </a:r>
        </a:p>
      </cdr:txBody>
    </cdr:sp>
  </cdr:relSizeAnchor>
</c:userShapes>
</file>

<file path=xl/drawings/drawing18.xml><?xml version="1.0" encoding="utf-8"?>
<c:userShapes xmlns:c="http://schemas.openxmlformats.org/drawingml/2006/chart">
  <cdr:relSizeAnchor xmlns:cdr="http://schemas.openxmlformats.org/drawingml/2006/chartDrawing">
    <cdr:from>
      <cdr:x>0.08233</cdr:x>
      <cdr:y>0.0235</cdr:y>
    </cdr:from>
    <cdr:to>
      <cdr:x>0.12349</cdr:x>
      <cdr:y>0.08825</cdr:y>
    </cdr:to>
    <cdr:sp macro="" textlink="">
      <cdr:nvSpPr>
        <cdr:cNvPr id="2" name="テキスト ボックス 1"/>
        <cdr:cNvSpPr txBox="1"/>
      </cdr:nvSpPr>
      <cdr:spPr>
        <a:xfrm xmlns:a="http://schemas.openxmlformats.org/drawingml/2006/main">
          <a:off x="323865" y="60200"/>
          <a:ext cx="161916" cy="165905"/>
        </a:xfrm>
        <a:prstGeom xmlns:a="http://schemas.openxmlformats.org/drawingml/2006/main" prst="rect">
          <a:avLst/>
        </a:prstGeom>
      </cdr:spPr>
      <cdr:txBody>
        <a:bodyPr xmlns:a="http://schemas.openxmlformats.org/drawingml/2006/main" vertOverflow="clip" wrap="square" lIns="0" tIns="0" bIns="0" rtlCol="0"/>
        <a:lstStyle xmlns:a="http://schemas.openxmlformats.org/drawingml/2006/main"/>
        <a:p xmlns:a="http://schemas.openxmlformats.org/drawingml/2006/main">
          <a:r>
            <a:rPr lang="ja-JP" altLang="en-US" sz="900"/>
            <a:t>件</a:t>
          </a:r>
        </a:p>
      </cdr:txBody>
    </cdr:sp>
  </cdr:relSizeAnchor>
</c:userShapes>
</file>

<file path=xl/drawings/drawing19.xml><?xml version="1.0" encoding="utf-8"?>
<c:userShapes xmlns:c="http://schemas.openxmlformats.org/drawingml/2006/chart">
  <cdr:relSizeAnchor xmlns:cdr="http://schemas.openxmlformats.org/drawingml/2006/chartDrawing">
    <cdr:from>
      <cdr:x>0.03875</cdr:x>
      <cdr:y>0.01327</cdr:y>
    </cdr:from>
    <cdr:to>
      <cdr:x>0.10375</cdr:x>
      <cdr:y>0.07597</cdr:y>
    </cdr:to>
    <cdr:sp macro="" textlink="">
      <cdr:nvSpPr>
        <cdr:cNvPr id="2" name="テキスト ボックス 1"/>
        <cdr:cNvSpPr txBox="1"/>
      </cdr:nvSpPr>
      <cdr:spPr>
        <a:xfrm xmlns:a="http://schemas.openxmlformats.org/drawingml/2006/main">
          <a:off x="154638" y="36770"/>
          <a:ext cx="259414" cy="173790"/>
        </a:xfrm>
        <a:prstGeom xmlns:a="http://schemas.openxmlformats.org/drawingml/2006/main" prst="rect">
          <a:avLst/>
        </a:prstGeom>
      </cdr:spPr>
      <cdr:txBody>
        <a:bodyPr xmlns:a="http://schemas.openxmlformats.org/drawingml/2006/main" vertOverflow="clip" wrap="square" lIns="0" tIns="0" bIns="0" rtlCol="0"/>
        <a:lstStyle xmlns:a="http://schemas.openxmlformats.org/drawingml/2006/main"/>
        <a:p xmlns:a="http://schemas.openxmlformats.org/drawingml/2006/main">
          <a:r>
            <a:rPr lang="ja-JP" altLang="en-US" sz="900"/>
            <a:t>件</a:t>
          </a:r>
        </a:p>
      </cdr:txBody>
    </cdr:sp>
  </cdr:relSizeAnchor>
</c:userShapes>
</file>

<file path=xl/drawings/drawing2.xml><?xml version="1.0" encoding="utf-8"?>
<c:userShapes xmlns:c="http://schemas.openxmlformats.org/drawingml/2006/chart">
  <cdr:relSizeAnchor xmlns:cdr="http://schemas.openxmlformats.org/drawingml/2006/chartDrawing">
    <cdr:from>
      <cdr:x>0.05556</cdr:x>
      <cdr:y>0.02545</cdr:y>
    </cdr:from>
    <cdr:to>
      <cdr:x>0.09765</cdr:x>
      <cdr:y>0.0916</cdr:y>
    </cdr:to>
    <cdr:sp macro="" textlink="">
      <cdr:nvSpPr>
        <cdr:cNvPr id="2" name="テキスト ボックス 1"/>
        <cdr:cNvSpPr txBox="1"/>
      </cdr:nvSpPr>
      <cdr:spPr>
        <a:xfrm xmlns:a="http://schemas.openxmlformats.org/drawingml/2006/main">
          <a:off x="402293" y="95250"/>
          <a:ext cx="3048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件</a:t>
          </a:r>
        </a:p>
      </cdr:txBody>
    </cdr:sp>
  </cdr:relSizeAnchor>
  <cdr:relSizeAnchor xmlns:cdr="http://schemas.openxmlformats.org/drawingml/2006/chartDrawing">
    <cdr:from>
      <cdr:x>0.76272</cdr:x>
      <cdr:y>0.01541</cdr:y>
    </cdr:from>
    <cdr:to>
      <cdr:x>0.93636</cdr:x>
      <cdr:y>0.08617</cdr:y>
    </cdr:to>
    <cdr:sp macro="" textlink="">
      <cdr:nvSpPr>
        <cdr:cNvPr id="3" name="テキスト ボックス 2"/>
        <cdr:cNvSpPr txBox="1"/>
      </cdr:nvSpPr>
      <cdr:spPr>
        <a:xfrm xmlns:a="http://schemas.openxmlformats.org/drawingml/2006/main">
          <a:off x="6112784" y="64719"/>
          <a:ext cx="1391629" cy="2972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200"/>
            <a:t>（　　　）は合計</a:t>
          </a:r>
        </a:p>
      </cdr:txBody>
    </cdr:sp>
  </cdr:relSizeAnchor>
  <cdr:relSizeAnchor xmlns:cdr="http://schemas.openxmlformats.org/drawingml/2006/chartDrawing">
    <cdr:from>
      <cdr:x>0.82689</cdr:x>
      <cdr:y>0.25637</cdr:y>
    </cdr:from>
    <cdr:to>
      <cdr:x>0.91008</cdr:x>
      <cdr:y>0.30398</cdr:y>
    </cdr:to>
    <cdr:sp macro="" textlink="">
      <cdr:nvSpPr>
        <cdr:cNvPr id="4" name="正方形/長方形 3"/>
        <cdr:cNvSpPr/>
      </cdr:nvSpPr>
      <cdr:spPr>
        <a:xfrm xmlns:a="http://schemas.openxmlformats.org/drawingml/2006/main">
          <a:off x="6379299" y="1068374"/>
          <a:ext cx="641792" cy="19840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nchorCtr="0"/>
        <a:lstStyle xmlns:a="http://schemas.openxmlformats.org/drawingml/2006/main"/>
        <a:p xmlns:a="http://schemas.openxmlformats.org/drawingml/2006/main">
          <a:r>
            <a:rPr lang="en-US" altLang="ja-JP" sz="1000">
              <a:solidFill>
                <a:schemeClr val="tx1"/>
              </a:solidFill>
              <a:latin typeface="+mj-ea"/>
              <a:ea typeface="+mj-ea"/>
            </a:rPr>
            <a:t>(66,690)</a:t>
          </a:r>
          <a:endParaRPr lang="ja-JP" sz="1000">
            <a:solidFill>
              <a:schemeClr val="tx1"/>
            </a:solidFill>
            <a:latin typeface="+mj-ea"/>
            <a:ea typeface="+mj-ea"/>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0.08758</cdr:x>
      <cdr:y>0.06598</cdr:y>
    </cdr:from>
    <cdr:to>
      <cdr:x>0.13341</cdr:x>
      <cdr:y>0.13195</cdr:y>
    </cdr:to>
    <cdr:sp macro="" textlink="">
      <cdr:nvSpPr>
        <cdr:cNvPr id="2" name="テキスト ボックス 1"/>
        <cdr:cNvSpPr txBox="1"/>
      </cdr:nvSpPr>
      <cdr:spPr>
        <a:xfrm xmlns:a="http://schemas.openxmlformats.org/drawingml/2006/main">
          <a:off x="346174" y="180984"/>
          <a:ext cx="181160" cy="180969"/>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r>
            <a:rPr lang="ja-JP" altLang="en-US" sz="900"/>
            <a:t>件</a:t>
          </a:r>
        </a:p>
      </cdr:txBody>
    </cdr:sp>
  </cdr:relSizeAnchor>
</c:userShapes>
</file>

<file path=xl/drawings/drawing21.xml><?xml version="1.0" encoding="utf-8"?>
<c:userShapes xmlns:c="http://schemas.openxmlformats.org/drawingml/2006/chart">
  <cdr:relSizeAnchor xmlns:cdr="http://schemas.openxmlformats.org/drawingml/2006/chartDrawing">
    <cdr:from>
      <cdr:x>0.05977</cdr:x>
      <cdr:y>0.02576</cdr:y>
    </cdr:from>
    <cdr:to>
      <cdr:x>0.10989</cdr:x>
      <cdr:y>0.08478</cdr:y>
    </cdr:to>
    <cdr:sp macro="" textlink="">
      <cdr:nvSpPr>
        <cdr:cNvPr id="2" name="テキスト ボックス 17"/>
        <cdr:cNvSpPr txBox="1"/>
      </cdr:nvSpPr>
      <cdr:spPr>
        <a:xfrm xmlns:a="http://schemas.openxmlformats.org/drawingml/2006/main">
          <a:off x="241961" y="74096"/>
          <a:ext cx="202892" cy="16977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bIns="0"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t>件</a:t>
          </a:r>
        </a:p>
      </cdr:txBody>
    </cdr:sp>
  </cdr:relSizeAnchor>
</c:userShapes>
</file>

<file path=xl/drawings/drawing22.xml><?xml version="1.0" encoding="utf-8"?>
<c:userShapes xmlns:c="http://schemas.openxmlformats.org/drawingml/2006/chart">
  <cdr:relSizeAnchor xmlns:cdr="http://schemas.openxmlformats.org/drawingml/2006/chartDrawing">
    <cdr:from>
      <cdr:x>0.07083</cdr:x>
      <cdr:y>0.01736</cdr:y>
    </cdr:from>
    <cdr:to>
      <cdr:x>0.10417</cdr:x>
      <cdr:y>0.08333</cdr:y>
    </cdr:to>
    <cdr:sp macro="" textlink="">
      <cdr:nvSpPr>
        <cdr:cNvPr id="2" name="テキスト ボックス 1"/>
        <cdr:cNvSpPr txBox="1"/>
      </cdr:nvSpPr>
      <cdr:spPr>
        <a:xfrm xmlns:a="http://schemas.openxmlformats.org/drawingml/2006/main">
          <a:off x="323850" y="47624"/>
          <a:ext cx="152400" cy="180975"/>
        </a:xfrm>
        <a:prstGeom xmlns:a="http://schemas.openxmlformats.org/drawingml/2006/main" prst="rect">
          <a:avLst/>
        </a:prstGeom>
      </cdr:spPr>
      <cdr:txBody>
        <a:bodyPr xmlns:a="http://schemas.openxmlformats.org/drawingml/2006/main" vertOverflow="clip" wrap="square" lIns="0" tIns="0" bIns="0" rtlCol="0" anchor="ctr"/>
        <a:lstStyle xmlns:a="http://schemas.openxmlformats.org/drawingml/2006/main"/>
        <a:p xmlns:a="http://schemas.openxmlformats.org/drawingml/2006/main">
          <a:pPr algn="ctr"/>
          <a:r>
            <a:rPr lang="ja-JP" altLang="en-US" sz="900"/>
            <a:t>件</a:t>
          </a:r>
        </a:p>
      </cdr:txBody>
    </cdr:sp>
  </cdr:relSizeAnchor>
</c:userShapes>
</file>

<file path=xl/drawings/drawing23.xml><?xml version="1.0" encoding="utf-8"?>
<c:userShapes xmlns:c="http://schemas.openxmlformats.org/drawingml/2006/chart">
  <cdr:relSizeAnchor xmlns:cdr="http://schemas.openxmlformats.org/drawingml/2006/chartDrawing">
    <cdr:from>
      <cdr:x>0.07624</cdr:x>
      <cdr:y>0.02576</cdr:y>
    </cdr:from>
    <cdr:to>
      <cdr:x>0.12636</cdr:x>
      <cdr:y>0.08478</cdr:y>
    </cdr:to>
    <cdr:sp macro="" textlink="">
      <cdr:nvSpPr>
        <cdr:cNvPr id="2" name="テキスト ボックス 17"/>
        <cdr:cNvSpPr txBox="1"/>
      </cdr:nvSpPr>
      <cdr:spPr>
        <a:xfrm xmlns:a="http://schemas.openxmlformats.org/drawingml/2006/main">
          <a:off x="308636" y="74096"/>
          <a:ext cx="202892" cy="169774"/>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bIns="0"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t>件</a:t>
          </a: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200025</xdr:colOff>
      <xdr:row>12</xdr:row>
      <xdr:rowOff>9526</xdr:rowOff>
    </xdr:from>
    <xdr:to>
      <xdr:col>8</xdr:col>
      <xdr:colOff>195329</xdr:colOff>
      <xdr:row>33</xdr:row>
      <xdr:rowOff>166152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0.0335</cdr:x>
      <cdr:y>0.0366</cdr:y>
    </cdr:from>
    <cdr:to>
      <cdr:x>0.221</cdr:x>
      <cdr:y>0.17296</cdr:y>
    </cdr:to>
    <cdr:sp macro="" textlink="">
      <cdr:nvSpPr>
        <cdr:cNvPr id="2" name="正方形/長方形 1"/>
        <cdr:cNvSpPr/>
      </cdr:nvSpPr>
      <cdr:spPr>
        <a:xfrm xmlns:a="http://schemas.openxmlformats.org/drawingml/2006/main">
          <a:off x="192959" y="144936"/>
          <a:ext cx="1080000" cy="540000"/>
        </a:xfrm>
        <a:prstGeom xmlns:a="http://schemas.openxmlformats.org/drawingml/2006/main" prst="rect">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ja-JP" altLang="en-US">
              <a:solidFill>
                <a:sysClr val="windowText" lastClr="000000"/>
              </a:solidFill>
              <a:latin typeface="+mn-ea"/>
              <a:ea typeface="+mn-ea"/>
            </a:rPr>
            <a:t>令和２年度</a:t>
          </a:r>
          <a:endParaRPr lang="en-US" altLang="ja-JP">
            <a:solidFill>
              <a:sysClr val="windowText" lastClr="000000"/>
            </a:solidFill>
            <a:latin typeface="+mn-ea"/>
            <a:ea typeface="+mn-ea"/>
          </a:endParaRPr>
        </a:p>
        <a:p xmlns:a="http://schemas.openxmlformats.org/drawingml/2006/main">
          <a:r>
            <a:rPr lang="ja-JP" altLang="en-US">
              <a:solidFill>
                <a:sysClr val="windowText" lastClr="000000"/>
              </a:solidFill>
              <a:latin typeface="+mn-ea"/>
              <a:ea typeface="+mn-ea"/>
            </a:rPr>
            <a:t>合計</a:t>
          </a:r>
          <a:r>
            <a:rPr lang="en-US" altLang="ja-JP">
              <a:solidFill>
                <a:sysClr val="windowText" lastClr="000000"/>
              </a:solidFill>
              <a:latin typeface="+mn-ea"/>
              <a:ea typeface="+mn-ea"/>
            </a:rPr>
            <a:t>61,745</a:t>
          </a:r>
          <a:r>
            <a:rPr lang="ja-JP" altLang="en-US">
              <a:solidFill>
                <a:sysClr val="windowText" lastClr="000000"/>
              </a:solidFill>
              <a:latin typeface="+mn-ea"/>
              <a:ea typeface="+mn-ea"/>
            </a:rPr>
            <a:t>件</a:t>
          </a:r>
          <a:endParaRPr lang="ja-JP">
            <a:solidFill>
              <a:sysClr val="windowText" lastClr="000000"/>
            </a:solidFill>
            <a:latin typeface="+mn-ea"/>
            <a:ea typeface="+mn-ea"/>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1</xdr:row>
      <xdr:rowOff>0</xdr:rowOff>
    </xdr:to>
    <xdr:sp macro="" textlink="">
      <xdr:nvSpPr>
        <xdr:cNvPr id="8" name="Line 4"/>
        <xdr:cNvSpPr>
          <a:spLocks noChangeShapeType="1"/>
        </xdr:cNvSpPr>
      </xdr:nvSpPr>
      <xdr:spPr bwMode="auto">
        <a:xfrm>
          <a:off x="1085850" y="9525"/>
          <a:ext cx="0" cy="180975"/>
        </a:xfrm>
        <a:prstGeom prst="line">
          <a:avLst/>
        </a:prstGeom>
        <a:noFill/>
        <a:ln w="9525">
          <a:solidFill>
            <a:srgbClr val="000000"/>
          </a:solidFill>
          <a:round/>
          <a:headEnd/>
          <a:tailEnd/>
        </a:ln>
      </xdr:spPr>
    </xdr:sp>
    <xdr:clientData/>
  </xdr:twoCellAnchor>
  <xdr:twoCellAnchor>
    <xdr:from>
      <xdr:col>1</xdr:col>
      <xdr:colOff>17517</xdr:colOff>
      <xdr:row>5</xdr:row>
      <xdr:rowOff>105105</xdr:rowOff>
    </xdr:from>
    <xdr:to>
      <xdr:col>12</xdr:col>
      <xdr:colOff>508000</xdr:colOff>
      <xdr:row>31</xdr:row>
      <xdr:rowOff>44232</xdr:rowOff>
    </xdr:to>
    <xdr:grpSp>
      <xdr:nvGrpSpPr>
        <xdr:cNvPr id="6" name="グループ化 5"/>
        <xdr:cNvGrpSpPr/>
      </xdr:nvGrpSpPr>
      <xdr:grpSpPr>
        <a:xfrm>
          <a:off x="1103586" y="1182415"/>
          <a:ext cx="8522138" cy="4721334"/>
          <a:chOff x="1103586" y="1182415"/>
          <a:chExt cx="8522138" cy="4721334"/>
        </a:xfrm>
      </xdr:grpSpPr>
      <xdr:grpSp>
        <xdr:nvGrpSpPr>
          <xdr:cNvPr id="16" name="グループ化 15"/>
          <xdr:cNvGrpSpPr>
            <a:grpSpLocks/>
          </xdr:cNvGrpSpPr>
        </xdr:nvGrpSpPr>
        <xdr:grpSpPr bwMode="auto">
          <a:xfrm>
            <a:off x="1103586" y="1418896"/>
            <a:ext cx="8522138" cy="4484853"/>
            <a:chOff x="925601" y="2301278"/>
            <a:chExt cx="8606267" cy="4413847"/>
          </a:xfrm>
        </xdr:grpSpPr>
        <xdr:grpSp>
          <xdr:nvGrpSpPr>
            <xdr:cNvPr id="17" name="グループ化 14"/>
            <xdr:cNvGrpSpPr>
              <a:grpSpLocks/>
            </xdr:cNvGrpSpPr>
          </xdr:nvGrpSpPr>
          <xdr:grpSpPr bwMode="auto">
            <a:xfrm>
              <a:off x="925601" y="2301278"/>
              <a:ext cx="8606267" cy="4413847"/>
              <a:chOff x="925601" y="2301278"/>
              <a:chExt cx="8606267" cy="4413847"/>
            </a:xfrm>
          </xdr:grpSpPr>
          <xdr:graphicFrame macro="">
            <xdr:nvGraphicFramePr>
              <xdr:cNvPr id="21" name="グラフ 5"/>
              <xdr:cNvGraphicFramePr>
                <a:graphicFrameLocks/>
              </xdr:cNvGraphicFramePr>
            </xdr:nvGraphicFramePr>
            <xdr:xfrm>
              <a:off x="925601" y="2305050"/>
              <a:ext cx="7284946" cy="4410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2" name="グラフ 8"/>
              <xdr:cNvGraphicFramePr>
                <a:graphicFrameLocks/>
              </xdr:cNvGraphicFramePr>
            </xdr:nvGraphicFramePr>
            <xdr:xfrm>
              <a:off x="8205106" y="2301278"/>
              <a:ext cx="1326762" cy="4413416"/>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20" name="テキスト ボックス 19"/>
            <xdr:cNvSpPr txBox="1"/>
          </xdr:nvSpPr>
          <xdr:spPr>
            <a:xfrm>
              <a:off x="8313827" y="2598279"/>
              <a:ext cx="390525" cy="152400"/>
            </a:xfrm>
            <a:prstGeom prst="rect">
              <a:avLst/>
            </a:prstGeom>
            <a:noFill/>
          </xdr:spPr>
          <xdr:txBody>
            <a:bodyPr vertOverflow="clip" wrap="square" lIns="0" tIns="0" rIns="0" bIns="0" rtlCol="0" anchor="t"/>
            <a:lstStyle/>
            <a:p>
              <a:pPr algn="ctr"/>
              <a:r>
                <a:rPr kumimoji="1" lang="en-US" altLang="ja-JP" sz="1000">
                  <a:latin typeface="+mn-ea"/>
                  <a:ea typeface="+mn-ea"/>
                </a:rPr>
                <a:t>17,447</a:t>
              </a:r>
              <a:endParaRPr kumimoji="1" lang="ja-JP" altLang="en-US" sz="1000">
                <a:latin typeface="+mn-ea"/>
                <a:ea typeface="+mn-ea"/>
              </a:endParaRPr>
            </a:p>
          </xdr:txBody>
        </xdr:sp>
      </xdr:grpSp>
      <xdr:sp macro="" textlink="">
        <xdr:nvSpPr>
          <xdr:cNvPr id="3" name="テキスト ボックス 2"/>
          <xdr:cNvSpPr txBox="1"/>
        </xdr:nvSpPr>
        <xdr:spPr>
          <a:xfrm>
            <a:off x="1929055" y="4755932"/>
            <a:ext cx="987131" cy="410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2.4%)</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32"/>
          <xdr:cNvSpPr txBox="1"/>
        </xdr:nvSpPr>
        <xdr:spPr>
          <a:xfrm>
            <a:off x="1623850" y="4628054"/>
            <a:ext cx="574564" cy="232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2.8%)</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34" name="テキスト ボックス 33"/>
          <xdr:cNvSpPr txBox="1"/>
        </xdr:nvSpPr>
        <xdr:spPr>
          <a:xfrm>
            <a:off x="2354320" y="3046248"/>
            <a:ext cx="623612" cy="185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10</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.4%)</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35" name="テキスト ボックス 34"/>
          <xdr:cNvSpPr txBox="1"/>
        </xdr:nvSpPr>
        <xdr:spPr>
          <a:xfrm>
            <a:off x="2664375" y="3259959"/>
            <a:ext cx="725213" cy="208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10</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.4%</a:t>
            </a:r>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36" name="テキスト ボックス 35"/>
          <xdr:cNvSpPr txBox="1"/>
        </xdr:nvSpPr>
        <xdr:spPr>
          <a:xfrm>
            <a:off x="3105808" y="2921875"/>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11</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.0%)</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37" name="テキスト ボックス 36"/>
          <xdr:cNvSpPr txBox="1"/>
        </xdr:nvSpPr>
        <xdr:spPr>
          <a:xfrm>
            <a:off x="3424622" y="3196895"/>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10</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.9%)</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48"/>
          <xdr:cNvSpPr txBox="1"/>
        </xdr:nvSpPr>
        <xdr:spPr>
          <a:xfrm>
            <a:off x="3853793" y="2049516"/>
            <a:ext cx="551792" cy="218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15</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0" name="テキスト ボックス 49"/>
          <xdr:cNvSpPr txBox="1"/>
        </xdr:nvSpPr>
        <xdr:spPr>
          <a:xfrm>
            <a:off x="4137572" y="2569780"/>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14</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1" name="テキスト ボックス 50"/>
          <xdr:cNvSpPr txBox="1"/>
        </xdr:nvSpPr>
        <xdr:spPr>
          <a:xfrm>
            <a:off x="4570248" y="1785006"/>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16</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.5%)</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51"/>
          <xdr:cNvSpPr txBox="1"/>
        </xdr:nvSpPr>
        <xdr:spPr>
          <a:xfrm>
            <a:off x="4880303" y="2173888"/>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16</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52"/>
          <xdr:cNvSpPr txBox="1"/>
        </xdr:nvSpPr>
        <xdr:spPr>
          <a:xfrm>
            <a:off x="5339255" y="2545255"/>
            <a:ext cx="581573" cy="213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2.8%)</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53"/>
          <xdr:cNvSpPr txBox="1"/>
        </xdr:nvSpPr>
        <xdr:spPr>
          <a:xfrm>
            <a:off x="5649311" y="2767724"/>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13</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5" name="テキスト ボックス 54"/>
          <xdr:cNvSpPr txBox="1"/>
        </xdr:nvSpPr>
        <xdr:spPr>
          <a:xfrm>
            <a:off x="6064468" y="2298262"/>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14</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.0%)</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55"/>
          <xdr:cNvSpPr txBox="1"/>
        </xdr:nvSpPr>
        <xdr:spPr>
          <a:xfrm>
            <a:off x="6392041" y="2538248"/>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(14.3%</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56"/>
          <xdr:cNvSpPr txBox="1"/>
        </xdr:nvSpPr>
        <xdr:spPr>
          <a:xfrm>
            <a:off x="6877269" y="3522717"/>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(8</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57"/>
          <xdr:cNvSpPr txBox="1"/>
        </xdr:nvSpPr>
        <xdr:spPr>
          <a:xfrm>
            <a:off x="7204841" y="3517462"/>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9</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.0%)</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59" name="テキスト ボックス 58"/>
          <xdr:cNvSpPr txBox="1"/>
        </xdr:nvSpPr>
        <xdr:spPr>
          <a:xfrm>
            <a:off x="7567449" y="3301998"/>
            <a:ext cx="525517" cy="20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9</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60" name="テキスト ボックス 59"/>
          <xdr:cNvSpPr txBox="1"/>
        </xdr:nvSpPr>
        <xdr:spPr>
          <a:xfrm>
            <a:off x="7886263" y="3463159"/>
            <a:ext cx="779516" cy="19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a:solidFill>
                  <a:schemeClr val="dk1"/>
                </a:solidFill>
                <a:effectLst/>
                <a:latin typeface="ＭＳ Ｐゴシック" panose="020B0600070205080204" pitchFamily="50" charset="-128"/>
                <a:ea typeface="ＭＳ Ｐゴシック" panose="020B0600070205080204" pitchFamily="50" charset="-128"/>
                <a:cs typeface="+mn-cs"/>
              </a:rPr>
              <a:t>(</a:t>
            </a:r>
            <a:r>
              <a:rPr kumimoji="0"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9</a:t>
            </a:r>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.4%)</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61" name="テキスト ボックス 60"/>
          <xdr:cNvSpPr txBox="1"/>
        </xdr:nvSpPr>
        <xdr:spPr>
          <a:xfrm>
            <a:off x="8355725" y="1813033"/>
            <a:ext cx="621862" cy="22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(28.3%)</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62" name="テキスト ボックス 61"/>
          <xdr:cNvSpPr txBox="1"/>
        </xdr:nvSpPr>
        <xdr:spPr>
          <a:xfrm>
            <a:off x="8723585" y="2172137"/>
            <a:ext cx="621862" cy="22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(29.4%)</a:t>
            </a:r>
            <a:endParaRPr kumimoji="1" lang="ja-JP" altLang="en-US" sz="1000">
              <a:latin typeface="ＭＳ Ｐゴシック" panose="020B0600070205080204" pitchFamily="50" charset="-128"/>
              <a:ea typeface="ＭＳ Ｐゴシック" panose="020B0600070205080204" pitchFamily="50" charset="-128"/>
            </a:endParaRPr>
          </a:p>
        </xdr:txBody>
      </xdr:sp>
      <xdr:sp macro="" textlink="">
        <xdr:nvSpPr>
          <xdr:cNvPr id="4" name="テキスト ボックス 3"/>
          <xdr:cNvSpPr txBox="1"/>
        </xdr:nvSpPr>
        <xdr:spPr>
          <a:xfrm>
            <a:off x="8636000" y="1182415"/>
            <a:ext cx="779517" cy="20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a:t>
            </a:r>
          </a:p>
        </xdr:txBody>
      </xdr:sp>
    </xdr:grpSp>
    <xdr:clientData/>
  </xdr:twoCellAnchor>
</xdr:wsDr>
</file>

<file path=xl/drawings/drawing27.xml><?xml version="1.0" encoding="utf-8"?>
<c:userShapes xmlns:c="http://schemas.openxmlformats.org/drawingml/2006/chart">
  <cdr:relSizeAnchor xmlns:cdr="http://schemas.openxmlformats.org/drawingml/2006/chartDrawing">
    <cdr:from>
      <cdr:x>0.06831</cdr:x>
      <cdr:y>0.90039</cdr:y>
    </cdr:from>
    <cdr:to>
      <cdr:x>0.81967</cdr:x>
      <cdr:y>0.98402</cdr:y>
    </cdr:to>
    <cdr:sp macro="" textlink="">
      <cdr:nvSpPr>
        <cdr:cNvPr id="3" name="正方形/長方形 2"/>
        <cdr:cNvSpPr/>
      </cdr:nvSpPr>
      <cdr:spPr>
        <a:xfrm xmlns:a="http://schemas.openxmlformats.org/drawingml/2006/main">
          <a:off x="89745" y="4037724"/>
          <a:ext cx="987131" cy="375029"/>
        </a:xfrm>
        <a:prstGeom xmlns:a="http://schemas.openxmlformats.org/drawingml/2006/main" prst="rect">
          <a:avLst/>
        </a:prstGeom>
        <a:noFill xmlns:a="http://schemas.openxmlformats.org/drawingml/2006/main"/>
        <a:ln xmlns:a="http://schemas.openxmlformats.org/drawingml/2006/main" w="952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000">
              <a:solidFill>
                <a:sysClr val="windowText" lastClr="000000"/>
              </a:solidFill>
            </a:rPr>
            <a:t>   高齢者</a:t>
          </a:r>
          <a:endParaRPr kumimoji="1" lang="ja-JP" altLang="en-US" sz="900">
            <a:solidFill>
              <a:sysClr val="windowText" lastClr="000000"/>
            </a:solidFill>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2</xdr:col>
      <xdr:colOff>1219665</xdr:colOff>
      <xdr:row>14</xdr:row>
      <xdr:rowOff>58080</xdr:rowOff>
    </xdr:from>
    <xdr:to>
      <xdr:col>15</xdr:col>
      <xdr:colOff>615640</xdr:colOff>
      <xdr:row>19</xdr:row>
      <xdr:rowOff>348477</xdr:rowOff>
    </xdr:to>
    <xdr:sp macro="" textlink="">
      <xdr:nvSpPr>
        <xdr:cNvPr id="2" name="正方形/長方形 1"/>
        <xdr:cNvSpPr/>
      </xdr:nvSpPr>
      <xdr:spPr>
        <a:xfrm>
          <a:off x="1347439" y="3577684"/>
          <a:ext cx="10094177" cy="18585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4000">
              <a:solidFill>
                <a:srgbClr val="FF0000"/>
              </a:solidFill>
            </a:rPr>
            <a:t>人口構成比の比較については、令和元年度分から削除する。（</a:t>
          </a:r>
          <a:r>
            <a:rPr kumimoji="1" lang="en-US" altLang="ja-JP" sz="4000">
              <a:solidFill>
                <a:srgbClr val="FF0000"/>
              </a:solidFill>
            </a:rPr>
            <a:t>H30</a:t>
          </a:r>
          <a:r>
            <a:rPr kumimoji="1" lang="ja-JP" altLang="en-US" sz="4000">
              <a:solidFill>
                <a:srgbClr val="FF0000"/>
              </a:solidFill>
            </a:rPr>
            <a:t>年報作成時局長指示）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3</xdr:row>
      <xdr:rowOff>257175</xdr:rowOff>
    </xdr:to>
    <xdr:sp macro="" textlink="">
      <xdr:nvSpPr>
        <xdr:cNvPr id="2" name="Line 2"/>
        <xdr:cNvSpPr>
          <a:spLocks noChangeShapeType="1"/>
        </xdr:cNvSpPr>
      </xdr:nvSpPr>
      <xdr:spPr bwMode="auto">
        <a:xfrm flipH="1" flipV="1">
          <a:off x="133350" y="200025"/>
          <a:ext cx="1219200" cy="514350"/>
        </a:xfrm>
        <a:prstGeom prst="line">
          <a:avLst/>
        </a:prstGeom>
        <a:noFill/>
        <a:ln w="1270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1699260</xdr:colOff>
      <xdr:row>3</xdr:row>
      <xdr:rowOff>277158</xdr:rowOff>
    </xdr:to>
    <xdr:sp macro="" textlink="">
      <xdr:nvSpPr>
        <xdr:cNvPr id="2" name="Line 3"/>
        <xdr:cNvSpPr>
          <a:spLocks noChangeShapeType="1"/>
        </xdr:cNvSpPr>
      </xdr:nvSpPr>
      <xdr:spPr bwMode="auto">
        <a:xfrm>
          <a:off x="247650" y="215265"/>
          <a:ext cx="1680210" cy="625773"/>
        </a:xfrm>
        <a:prstGeom prst="line">
          <a:avLst/>
        </a:prstGeom>
        <a:noFill/>
        <a:ln w="1270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460550</xdr:colOff>
      <xdr:row>32</xdr:row>
      <xdr:rowOff>73269</xdr:rowOff>
    </xdr:from>
    <xdr:to>
      <xdr:col>12</xdr:col>
      <xdr:colOff>491951</xdr:colOff>
      <xdr:row>38</xdr:row>
      <xdr:rowOff>41868</xdr:rowOff>
    </xdr:to>
    <xdr:sp macro="" textlink="">
      <xdr:nvSpPr>
        <xdr:cNvPr id="2" name="正方形/長方形 1"/>
        <xdr:cNvSpPr/>
      </xdr:nvSpPr>
      <xdr:spPr>
        <a:xfrm>
          <a:off x="1538654" y="6772170"/>
          <a:ext cx="5683599" cy="1036236"/>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FF0000"/>
              </a:solidFill>
            </a:rPr>
            <a:t>前年比の部分に手入力の部分があるため注意！！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12</xdr:row>
      <xdr:rowOff>66675</xdr:rowOff>
    </xdr:from>
    <xdr:to>
      <xdr:col>11</xdr:col>
      <xdr:colOff>180975</xdr:colOff>
      <xdr:row>36</xdr:row>
      <xdr:rowOff>9525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5</xdr:row>
      <xdr:rowOff>142875</xdr:rowOff>
    </xdr:from>
    <xdr:to>
      <xdr:col>13</xdr:col>
      <xdr:colOff>619125</xdr:colOff>
      <xdr:row>10</xdr:row>
      <xdr:rowOff>57150</xdr:rowOff>
    </xdr:to>
    <xdr:sp macro="" textlink="">
      <xdr:nvSpPr>
        <xdr:cNvPr id="3" name="テキスト ボックス 2"/>
        <xdr:cNvSpPr txBox="1"/>
      </xdr:nvSpPr>
      <xdr:spPr>
        <a:xfrm>
          <a:off x="6981825" y="1047750"/>
          <a:ext cx="3009900" cy="819150"/>
        </a:xfrm>
        <a:prstGeom prst="rect">
          <a:avLst/>
        </a:prstGeom>
        <a:solidFill>
          <a:srgbClr val="FFFFFF"/>
        </a:solidFill>
      </xdr:spPr>
      <xdr:txBody>
        <a:bodyPr vertOverflow="clip" wrap="square" rtlCol="0" anchor="t"/>
        <a:lstStyle/>
        <a:p>
          <a:r>
            <a:rPr kumimoji="1" lang="ja-JP" altLang="en-US" sz="1050"/>
            <a:t>いったん古いデータラベルを削除したのち、</a:t>
          </a:r>
          <a:endParaRPr kumimoji="1" lang="en-US" altLang="ja-JP" sz="1050"/>
        </a:p>
        <a:p>
          <a:r>
            <a:rPr kumimoji="1" lang="ja-JP" altLang="en-US" sz="1050"/>
            <a:t>「データラベルの書式設定」→「ラベルテキストのリセット」で％の追加</a:t>
          </a:r>
          <a:endParaRPr kumimoji="1" lang="en-US" altLang="ja-JP" sz="1050"/>
        </a:p>
        <a:p>
          <a:r>
            <a:rPr kumimoji="1" lang="ja-JP" altLang="en-US" sz="1050"/>
            <a:t>上下のグラフ一度に作業すること</a:t>
          </a:r>
        </a:p>
      </xdr:txBody>
    </xdr:sp>
    <xdr:clientData/>
  </xdr:twoCellAnchor>
  <xdr:twoCellAnchor>
    <xdr:from>
      <xdr:col>22</xdr:col>
      <xdr:colOff>691329</xdr:colOff>
      <xdr:row>30</xdr:row>
      <xdr:rowOff>46088</xdr:rowOff>
    </xdr:from>
    <xdr:to>
      <xdr:col>33</xdr:col>
      <xdr:colOff>61451</xdr:colOff>
      <xdr:row>51</xdr:row>
      <xdr:rowOff>127203</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226219</xdr:colOff>
      <xdr:row>14</xdr:row>
      <xdr:rowOff>119062</xdr:rowOff>
    </xdr:from>
    <xdr:to>
      <xdr:col>21</xdr:col>
      <xdr:colOff>464343</xdr:colOff>
      <xdr:row>37</xdr:row>
      <xdr:rowOff>145256</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0.05178</cdr:x>
      <cdr:y>0.03502</cdr:y>
    </cdr:from>
    <cdr:to>
      <cdr:x>0.40784</cdr:x>
      <cdr:y>0.08958</cdr:y>
    </cdr:to>
    <cdr:sp macro="" textlink="">
      <cdr:nvSpPr>
        <cdr:cNvPr id="73729" name="Text Box 1"/>
        <cdr:cNvSpPr txBox="1">
          <a:spLocks xmlns:a="http://schemas.openxmlformats.org/drawingml/2006/main" noChangeArrowheads="1"/>
        </cdr:cNvSpPr>
      </cdr:nvSpPr>
      <cdr:spPr bwMode="auto">
        <a:xfrm xmlns:a="http://schemas.openxmlformats.org/drawingml/2006/main">
          <a:off x="416344" y="151966"/>
          <a:ext cx="2863185" cy="23673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baseline="0">
              <a:effectLst/>
              <a:latin typeface="ＭＳ ゴシック" panose="020B0609070205080204" pitchFamily="49" charset="-128"/>
              <a:ea typeface="ＭＳ ゴシック" panose="020B0609070205080204" pitchFamily="49" charset="-128"/>
              <a:cs typeface="+mn-cs"/>
            </a:rPr>
            <a:t>&lt;</a:t>
          </a:r>
          <a:r>
            <a:rPr lang="ja-JP" altLang="en-US" sz="1400" b="0" i="0" baseline="0">
              <a:effectLst/>
              <a:latin typeface="ＭＳ ゴシック" panose="020B0609070205080204" pitchFamily="49" charset="-128"/>
              <a:ea typeface="ＭＳ ゴシック" panose="020B0609070205080204" pitchFamily="49" charset="-128"/>
              <a:cs typeface="+mn-cs"/>
            </a:rPr>
            <a:t>令和２</a:t>
          </a:r>
          <a:r>
            <a:rPr lang="ja-JP" altLang="ja-JP" sz="1400" b="0" i="0" baseline="0">
              <a:effectLst/>
              <a:latin typeface="ＭＳ ゴシック" panose="020B0609070205080204" pitchFamily="49" charset="-128"/>
              <a:ea typeface="ＭＳ ゴシック" panose="020B0609070205080204" pitchFamily="49" charset="-128"/>
              <a:cs typeface="+mn-cs"/>
            </a:rPr>
            <a:t>年度</a:t>
          </a:r>
          <a:r>
            <a:rPr lang="en-US" altLang="ja-JP" sz="1400" b="0" i="0" baseline="0">
              <a:effectLst/>
              <a:latin typeface="ＭＳ ゴシック" panose="020B0609070205080204" pitchFamily="49" charset="-128"/>
              <a:ea typeface="ＭＳ ゴシック" panose="020B0609070205080204" pitchFamily="49" charset="-128"/>
              <a:cs typeface="+mn-cs"/>
            </a:rPr>
            <a:t>&gt;</a:t>
          </a:r>
          <a:r>
            <a:rPr lang="ja-JP" altLang="ja-JP" sz="1400" b="0" i="0" baseline="0">
              <a:effectLst/>
              <a:latin typeface="ＭＳ ゴシック" panose="020B0609070205080204" pitchFamily="49" charset="-128"/>
              <a:ea typeface="ＭＳ ゴシック" panose="020B0609070205080204" pitchFamily="49" charset="-128"/>
              <a:cs typeface="+mn-cs"/>
            </a:rPr>
            <a:t>　</a:t>
          </a:r>
          <a:r>
            <a:rPr lang="en-US" altLang="ja-JP" sz="1400" b="0" i="0" baseline="0">
              <a:effectLst/>
              <a:latin typeface="ＭＳ ゴシック" panose="020B0609070205080204" pitchFamily="49" charset="-128"/>
              <a:ea typeface="ＭＳ ゴシック" panose="020B0609070205080204" pitchFamily="49" charset="-128"/>
              <a:cs typeface="+mn-cs"/>
            </a:rPr>
            <a:t>  61,745</a:t>
          </a:r>
          <a:r>
            <a:rPr lang="ja-JP" altLang="ja-JP" sz="1400" b="0" i="0" baseline="0">
              <a:effectLst/>
              <a:latin typeface="ＭＳ ゴシック" panose="020B0609070205080204" pitchFamily="49" charset="-128"/>
              <a:ea typeface="ＭＳ ゴシック" panose="020B0609070205080204" pitchFamily="49" charset="-128"/>
              <a:cs typeface="+mn-cs"/>
            </a:rPr>
            <a:t>件</a:t>
          </a:r>
          <a:endParaRPr lang="en-US" altLang="ja-JP" sz="20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0.0685</cdr:x>
      <cdr:y>0.56194</cdr:y>
    </cdr:from>
    <cdr:to>
      <cdr:x>0.40584</cdr:x>
      <cdr:y>0.62434</cdr:y>
    </cdr:to>
    <cdr:sp macro="" textlink="">
      <cdr:nvSpPr>
        <cdr:cNvPr id="73730" name="Text Box 2"/>
        <cdr:cNvSpPr txBox="1">
          <a:spLocks xmlns:a="http://schemas.openxmlformats.org/drawingml/2006/main" noChangeArrowheads="1"/>
        </cdr:cNvSpPr>
      </cdr:nvSpPr>
      <cdr:spPr bwMode="auto">
        <a:xfrm xmlns:a="http://schemas.openxmlformats.org/drawingml/2006/main" flipV="1">
          <a:off x="550821" y="2438260"/>
          <a:ext cx="2712652" cy="27075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rtl="0" eaLnBrk="1" fontAlgn="auto" latinLnBrk="0" hangingPunct="1"/>
          <a:r>
            <a:rPr lang="en-US" altLang="ja-JP" sz="1400" b="0" i="0" baseline="0">
              <a:effectLst/>
              <a:latin typeface="ＭＳ ゴシック" panose="020B0609070205080204" pitchFamily="49" charset="-128"/>
              <a:ea typeface="ＭＳ ゴシック" panose="020B0609070205080204" pitchFamily="49" charset="-128"/>
              <a:cs typeface="+mn-cs"/>
            </a:rPr>
            <a:t>&lt;</a:t>
          </a:r>
          <a:r>
            <a:rPr lang="ja-JP" altLang="en-US" sz="1400" b="0" i="0" baseline="0">
              <a:effectLst/>
              <a:latin typeface="ＭＳ ゴシック" panose="020B0609070205080204" pitchFamily="49" charset="-128"/>
              <a:ea typeface="ＭＳ ゴシック" panose="020B0609070205080204" pitchFamily="49" charset="-128"/>
              <a:cs typeface="+mn-cs"/>
            </a:rPr>
            <a:t>令和元</a:t>
          </a:r>
          <a:r>
            <a:rPr lang="ja-JP" altLang="ja-JP" sz="1400" b="0" i="0" baseline="0">
              <a:effectLst/>
              <a:latin typeface="ＭＳ ゴシック" panose="020B0609070205080204" pitchFamily="49" charset="-128"/>
              <a:ea typeface="ＭＳ ゴシック" panose="020B0609070205080204" pitchFamily="49" charset="-128"/>
              <a:cs typeface="+mn-cs"/>
            </a:rPr>
            <a:t>年度</a:t>
          </a:r>
          <a:r>
            <a:rPr lang="en-US" altLang="ja-JP" sz="1400" b="0" i="0" baseline="0">
              <a:effectLst/>
              <a:latin typeface="ＭＳ ゴシック" panose="020B0609070205080204" pitchFamily="49" charset="-128"/>
              <a:ea typeface="ＭＳ ゴシック" panose="020B0609070205080204" pitchFamily="49" charset="-128"/>
              <a:cs typeface="+mn-cs"/>
            </a:rPr>
            <a:t>&gt;</a:t>
          </a:r>
          <a:r>
            <a:rPr lang="ja-JP" altLang="ja-JP" sz="1400" b="0" i="0" baseline="0">
              <a:effectLst/>
              <a:latin typeface="ＭＳ ゴシック" panose="020B0609070205080204" pitchFamily="49" charset="-128"/>
              <a:ea typeface="ＭＳ ゴシック" panose="020B0609070205080204" pitchFamily="49" charset="-128"/>
              <a:cs typeface="+mn-cs"/>
            </a:rPr>
            <a:t>　</a:t>
          </a:r>
          <a:r>
            <a:rPr lang="en-US" altLang="ja-JP" sz="1400" b="0" i="0" baseline="0">
              <a:effectLst/>
              <a:latin typeface="ＭＳ ゴシック" panose="020B0609070205080204" pitchFamily="49" charset="-128"/>
              <a:ea typeface="ＭＳ ゴシック" panose="020B0609070205080204" pitchFamily="49" charset="-128"/>
              <a:cs typeface="+mn-cs"/>
            </a:rPr>
            <a:t>  68,816</a:t>
          </a:r>
          <a:r>
            <a:rPr lang="ja-JP" altLang="ja-JP" sz="1400" b="0" i="0" baseline="0">
              <a:effectLst/>
              <a:latin typeface="ＭＳ ゴシック" panose="020B0609070205080204" pitchFamily="49" charset="-128"/>
              <a:ea typeface="ＭＳ ゴシック" panose="020B0609070205080204" pitchFamily="49" charset="-128"/>
              <a:cs typeface="+mn-cs"/>
            </a:rPr>
            <a:t>件</a:t>
          </a:r>
          <a:endParaRPr lang="ja-JP" altLang="ja-JP" sz="1600">
            <a:effectLst/>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0.05178</cdr:x>
      <cdr:y>0.03502</cdr:y>
    </cdr:from>
    <cdr:to>
      <cdr:x>0.40784</cdr:x>
      <cdr:y>0.08958</cdr:y>
    </cdr:to>
    <cdr:sp macro="" textlink="">
      <cdr:nvSpPr>
        <cdr:cNvPr id="73729" name="Text Box 1"/>
        <cdr:cNvSpPr txBox="1">
          <a:spLocks xmlns:a="http://schemas.openxmlformats.org/drawingml/2006/main" noChangeArrowheads="1"/>
        </cdr:cNvSpPr>
      </cdr:nvSpPr>
      <cdr:spPr bwMode="auto">
        <a:xfrm xmlns:a="http://schemas.openxmlformats.org/drawingml/2006/main">
          <a:off x="416344" y="151966"/>
          <a:ext cx="2863185" cy="23673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baseline="0">
              <a:effectLst/>
              <a:latin typeface="ＭＳ ゴシック" panose="020B0609070205080204" pitchFamily="49" charset="-128"/>
              <a:ea typeface="ＭＳ ゴシック" panose="020B0609070205080204" pitchFamily="49" charset="-128"/>
              <a:cs typeface="+mn-cs"/>
            </a:rPr>
            <a:t>&lt;</a:t>
          </a:r>
          <a:r>
            <a:rPr lang="ja-JP" altLang="en-US" sz="1400" b="0" i="0" baseline="0">
              <a:effectLst/>
              <a:latin typeface="ＭＳ ゴシック" panose="020B0609070205080204" pitchFamily="49" charset="-128"/>
              <a:ea typeface="ＭＳ ゴシック" panose="020B0609070205080204" pitchFamily="49" charset="-128"/>
              <a:cs typeface="+mn-cs"/>
            </a:rPr>
            <a:t>令和元</a:t>
          </a:r>
          <a:r>
            <a:rPr lang="ja-JP" altLang="ja-JP" sz="1400" b="0" i="0" baseline="0">
              <a:effectLst/>
              <a:latin typeface="ＭＳ ゴシック" panose="020B0609070205080204" pitchFamily="49" charset="-128"/>
              <a:ea typeface="ＭＳ ゴシック" panose="020B0609070205080204" pitchFamily="49" charset="-128"/>
              <a:cs typeface="+mn-cs"/>
            </a:rPr>
            <a:t>年度</a:t>
          </a:r>
          <a:r>
            <a:rPr lang="en-US" altLang="ja-JP" sz="1400" b="0" i="0" baseline="0">
              <a:effectLst/>
              <a:latin typeface="ＭＳ ゴシック" panose="020B0609070205080204" pitchFamily="49" charset="-128"/>
              <a:ea typeface="ＭＳ ゴシック" panose="020B0609070205080204" pitchFamily="49" charset="-128"/>
              <a:cs typeface="+mn-cs"/>
            </a:rPr>
            <a:t>&gt;</a:t>
          </a:r>
          <a:r>
            <a:rPr lang="ja-JP" altLang="ja-JP" sz="1400" b="0" i="0" baseline="0">
              <a:effectLst/>
              <a:latin typeface="ＭＳ ゴシック" panose="020B0609070205080204" pitchFamily="49" charset="-128"/>
              <a:ea typeface="ＭＳ ゴシック" panose="020B0609070205080204" pitchFamily="49" charset="-128"/>
              <a:cs typeface="+mn-cs"/>
            </a:rPr>
            <a:t>　</a:t>
          </a:r>
          <a:r>
            <a:rPr lang="en-US" altLang="ja-JP" sz="1400" b="0" i="0" baseline="0">
              <a:effectLst/>
              <a:latin typeface="ＭＳ ゴシック" panose="020B0609070205080204" pitchFamily="49" charset="-128"/>
              <a:ea typeface="ＭＳ ゴシック" panose="020B0609070205080204" pitchFamily="49" charset="-128"/>
              <a:cs typeface="+mn-cs"/>
            </a:rPr>
            <a:t>  68,818</a:t>
          </a:r>
          <a:r>
            <a:rPr lang="ja-JP" altLang="ja-JP" sz="1400" b="0" i="0" baseline="0">
              <a:effectLst/>
              <a:latin typeface="ＭＳ ゴシック" panose="020B0609070205080204" pitchFamily="49" charset="-128"/>
              <a:ea typeface="ＭＳ ゴシック" panose="020B0609070205080204" pitchFamily="49" charset="-128"/>
              <a:cs typeface="+mn-cs"/>
            </a:rPr>
            <a:t>件</a:t>
          </a:r>
          <a:endParaRPr lang="en-US" altLang="ja-JP" sz="20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0.0685</cdr:x>
      <cdr:y>0.56194</cdr:y>
    </cdr:from>
    <cdr:to>
      <cdr:x>0.40584</cdr:x>
      <cdr:y>0.62434</cdr:y>
    </cdr:to>
    <cdr:sp macro="" textlink="">
      <cdr:nvSpPr>
        <cdr:cNvPr id="73730" name="Text Box 2"/>
        <cdr:cNvSpPr txBox="1">
          <a:spLocks xmlns:a="http://schemas.openxmlformats.org/drawingml/2006/main" noChangeArrowheads="1"/>
        </cdr:cNvSpPr>
      </cdr:nvSpPr>
      <cdr:spPr bwMode="auto">
        <a:xfrm xmlns:a="http://schemas.openxmlformats.org/drawingml/2006/main" flipV="1">
          <a:off x="550821" y="2438260"/>
          <a:ext cx="2712652" cy="27075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rtl="0" eaLnBrk="1" fontAlgn="auto" latinLnBrk="0" hangingPunct="1"/>
          <a:r>
            <a:rPr lang="en-US" altLang="ja-JP" sz="1400" b="0" i="0" baseline="0">
              <a:effectLst/>
              <a:latin typeface="ＭＳ ゴシック" panose="020B0609070205080204" pitchFamily="49" charset="-128"/>
              <a:ea typeface="ＭＳ ゴシック" panose="020B0609070205080204" pitchFamily="49" charset="-128"/>
              <a:cs typeface="+mn-cs"/>
            </a:rPr>
            <a:t>&lt;</a:t>
          </a:r>
          <a:r>
            <a:rPr lang="ja-JP" altLang="ja-JP" sz="1400" b="0" i="0" baseline="0">
              <a:effectLst/>
              <a:latin typeface="ＭＳ ゴシック" panose="020B0609070205080204" pitchFamily="49" charset="-128"/>
              <a:ea typeface="ＭＳ ゴシック" panose="020B0609070205080204" pitchFamily="49" charset="-128"/>
              <a:cs typeface="+mn-cs"/>
            </a:rPr>
            <a:t>平成</a:t>
          </a:r>
          <a:r>
            <a:rPr lang="en-US" altLang="ja-JP" sz="1400" b="0" i="0" baseline="0">
              <a:effectLst/>
              <a:latin typeface="ＭＳ ゴシック" panose="020B0609070205080204" pitchFamily="49" charset="-128"/>
              <a:ea typeface="ＭＳ ゴシック" panose="020B0609070205080204" pitchFamily="49" charset="-128"/>
              <a:cs typeface="+mn-cs"/>
            </a:rPr>
            <a:t>30</a:t>
          </a:r>
          <a:r>
            <a:rPr lang="ja-JP" altLang="ja-JP" sz="1400" b="0" i="0" baseline="0">
              <a:effectLst/>
              <a:latin typeface="ＭＳ ゴシック" panose="020B0609070205080204" pitchFamily="49" charset="-128"/>
              <a:ea typeface="ＭＳ ゴシック" panose="020B0609070205080204" pitchFamily="49" charset="-128"/>
              <a:cs typeface="+mn-cs"/>
            </a:rPr>
            <a:t>年度</a:t>
          </a:r>
          <a:r>
            <a:rPr lang="en-US" altLang="ja-JP" sz="1400" b="0" i="0" baseline="0">
              <a:effectLst/>
              <a:latin typeface="ＭＳ ゴシック" panose="020B0609070205080204" pitchFamily="49" charset="-128"/>
              <a:ea typeface="ＭＳ ゴシック" panose="020B0609070205080204" pitchFamily="49" charset="-128"/>
              <a:cs typeface="+mn-cs"/>
            </a:rPr>
            <a:t>&gt;</a:t>
          </a:r>
          <a:r>
            <a:rPr lang="ja-JP" altLang="ja-JP" sz="1400" b="0" i="0" baseline="0">
              <a:effectLst/>
              <a:latin typeface="ＭＳ ゴシック" panose="020B0609070205080204" pitchFamily="49" charset="-128"/>
              <a:ea typeface="ＭＳ ゴシック" panose="020B0609070205080204" pitchFamily="49" charset="-128"/>
              <a:cs typeface="+mn-cs"/>
            </a:rPr>
            <a:t>　</a:t>
          </a:r>
          <a:r>
            <a:rPr lang="en-US" altLang="ja-JP" sz="1400" b="0" i="0" baseline="0">
              <a:effectLst/>
              <a:latin typeface="ＭＳ ゴシック" panose="020B0609070205080204" pitchFamily="49" charset="-128"/>
              <a:ea typeface="ＭＳ ゴシック" panose="020B0609070205080204" pitchFamily="49" charset="-128"/>
              <a:cs typeface="+mn-cs"/>
            </a:rPr>
            <a:t>  77,698</a:t>
          </a:r>
          <a:r>
            <a:rPr lang="ja-JP" altLang="ja-JP" sz="1400" b="0" i="0" baseline="0">
              <a:effectLst/>
              <a:latin typeface="ＭＳ ゴシック" panose="020B0609070205080204" pitchFamily="49" charset="-128"/>
              <a:ea typeface="ＭＳ ゴシック" panose="020B0609070205080204" pitchFamily="49" charset="-128"/>
              <a:cs typeface="+mn-cs"/>
            </a:rPr>
            <a:t>件</a:t>
          </a:r>
          <a:endParaRPr lang="ja-JP" altLang="ja-JP" sz="1600">
            <a:effectLst/>
            <a:latin typeface="ＭＳ ゴシック" panose="020B0609070205080204" pitchFamily="49" charset="-128"/>
            <a:ea typeface="ＭＳ ゴシック" panose="020B0609070205080204"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0.05178</cdr:x>
      <cdr:y>0.03502</cdr:y>
    </cdr:from>
    <cdr:to>
      <cdr:x>0.40784</cdr:x>
      <cdr:y>0.08958</cdr:y>
    </cdr:to>
    <cdr:sp macro="" textlink="">
      <cdr:nvSpPr>
        <cdr:cNvPr id="73729" name="Text Box 1"/>
        <cdr:cNvSpPr txBox="1">
          <a:spLocks xmlns:a="http://schemas.openxmlformats.org/drawingml/2006/main" noChangeArrowheads="1"/>
        </cdr:cNvSpPr>
      </cdr:nvSpPr>
      <cdr:spPr bwMode="auto">
        <a:xfrm xmlns:a="http://schemas.openxmlformats.org/drawingml/2006/main">
          <a:off x="416344" y="151966"/>
          <a:ext cx="2863185" cy="23673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baseline="0">
              <a:effectLst/>
              <a:latin typeface="ＭＳ ゴシック" panose="020B0609070205080204" pitchFamily="49" charset="-128"/>
              <a:ea typeface="ＭＳ ゴシック" panose="020B0609070205080204" pitchFamily="49" charset="-128"/>
              <a:cs typeface="+mn-cs"/>
            </a:rPr>
            <a:t>&lt;</a:t>
          </a:r>
          <a:r>
            <a:rPr lang="ja-JP" altLang="en-US" sz="1400" b="0" i="0" baseline="0">
              <a:effectLst/>
              <a:latin typeface="ＭＳ ゴシック" panose="020B0609070205080204" pitchFamily="49" charset="-128"/>
              <a:ea typeface="ＭＳ ゴシック" panose="020B0609070205080204" pitchFamily="49" charset="-128"/>
              <a:cs typeface="+mn-cs"/>
            </a:rPr>
            <a:t>令和元</a:t>
          </a:r>
          <a:r>
            <a:rPr lang="ja-JP" altLang="ja-JP" sz="1400" b="0" i="0" baseline="0">
              <a:effectLst/>
              <a:latin typeface="ＭＳ ゴシック" panose="020B0609070205080204" pitchFamily="49" charset="-128"/>
              <a:ea typeface="ＭＳ ゴシック" panose="020B0609070205080204" pitchFamily="49" charset="-128"/>
              <a:cs typeface="+mn-cs"/>
            </a:rPr>
            <a:t>年度</a:t>
          </a:r>
          <a:r>
            <a:rPr lang="en-US" altLang="ja-JP" sz="1400" b="0" i="0" baseline="0">
              <a:effectLst/>
              <a:latin typeface="ＭＳ ゴシック" panose="020B0609070205080204" pitchFamily="49" charset="-128"/>
              <a:ea typeface="ＭＳ ゴシック" panose="020B0609070205080204" pitchFamily="49" charset="-128"/>
              <a:cs typeface="+mn-cs"/>
            </a:rPr>
            <a:t>&gt;</a:t>
          </a:r>
          <a:r>
            <a:rPr lang="ja-JP" altLang="ja-JP" sz="1400" b="0" i="0" baseline="0">
              <a:effectLst/>
              <a:latin typeface="ＭＳ ゴシック" panose="020B0609070205080204" pitchFamily="49" charset="-128"/>
              <a:ea typeface="ＭＳ ゴシック" panose="020B0609070205080204" pitchFamily="49" charset="-128"/>
              <a:cs typeface="+mn-cs"/>
            </a:rPr>
            <a:t>　</a:t>
          </a:r>
          <a:r>
            <a:rPr lang="en-US" altLang="ja-JP" sz="1400" b="0" i="0" baseline="0">
              <a:effectLst/>
              <a:latin typeface="ＭＳ ゴシック" panose="020B0609070205080204" pitchFamily="49" charset="-128"/>
              <a:ea typeface="ＭＳ ゴシック" panose="020B0609070205080204" pitchFamily="49" charset="-128"/>
              <a:cs typeface="+mn-cs"/>
            </a:rPr>
            <a:t>  68,816</a:t>
          </a:r>
          <a:r>
            <a:rPr lang="ja-JP" altLang="ja-JP" sz="1400" b="0" i="0" baseline="0">
              <a:effectLst/>
              <a:latin typeface="ＭＳ ゴシック" panose="020B0609070205080204" pitchFamily="49" charset="-128"/>
              <a:ea typeface="ＭＳ ゴシック" panose="020B0609070205080204" pitchFamily="49" charset="-128"/>
              <a:cs typeface="+mn-cs"/>
            </a:rPr>
            <a:t>件</a:t>
          </a:r>
          <a:endParaRPr lang="en-US" altLang="ja-JP" sz="20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0.0685</cdr:x>
      <cdr:y>0.56194</cdr:y>
    </cdr:from>
    <cdr:to>
      <cdr:x>0.40584</cdr:x>
      <cdr:y>0.62434</cdr:y>
    </cdr:to>
    <cdr:sp macro="" textlink="">
      <cdr:nvSpPr>
        <cdr:cNvPr id="73730" name="Text Box 2"/>
        <cdr:cNvSpPr txBox="1">
          <a:spLocks xmlns:a="http://schemas.openxmlformats.org/drawingml/2006/main" noChangeArrowheads="1"/>
        </cdr:cNvSpPr>
      </cdr:nvSpPr>
      <cdr:spPr bwMode="auto">
        <a:xfrm xmlns:a="http://schemas.openxmlformats.org/drawingml/2006/main" flipV="1">
          <a:off x="550821" y="2438260"/>
          <a:ext cx="2712652" cy="27075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rtl="0" eaLnBrk="1" fontAlgn="auto" latinLnBrk="0" hangingPunct="1"/>
          <a:r>
            <a:rPr lang="en-US" altLang="ja-JP" sz="1400" b="0" i="0" baseline="0">
              <a:effectLst/>
              <a:latin typeface="ＭＳ ゴシック" panose="020B0609070205080204" pitchFamily="49" charset="-128"/>
              <a:ea typeface="ＭＳ ゴシック" panose="020B0609070205080204" pitchFamily="49" charset="-128"/>
              <a:cs typeface="+mn-cs"/>
            </a:rPr>
            <a:t>&lt;</a:t>
          </a:r>
          <a:r>
            <a:rPr lang="ja-JP" altLang="ja-JP" sz="1400" b="0" i="0" baseline="0">
              <a:effectLst/>
              <a:latin typeface="ＭＳ ゴシック" panose="020B0609070205080204" pitchFamily="49" charset="-128"/>
              <a:ea typeface="ＭＳ ゴシック" panose="020B0609070205080204" pitchFamily="49" charset="-128"/>
              <a:cs typeface="+mn-cs"/>
            </a:rPr>
            <a:t>平成</a:t>
          </a:r>
          <a:r>
            <a:rPr lang="en-US" altLang="ja-JP" sz="1400" b="0" i="0" baseline="0">
              <a:effectLst/>
              <a:latin typeface="ＭＳ ゴシック" panose="020B0609070205080204" pitchFamily="49" charset="-128"/>
              <a:ea typeface="ＭＳ ゴシック" panose="020B0609070205080204" pitchFamily="49" charset="-128"/>
              <a:cs typeface="+mn-cs"/>
            </a:rPr>
            <a:t>30</a:t>
          </a:r>
          <a:r>
            <a:rPr lang="ja-JP" altLang="ja-JP" sz="1400" b="0" i="0" baseline="0">
              <a:effectLst/>
              <a:latin typeface="ＭＳ ゴシック" panose="020B0609070205080204" pitchFamily="49" charset="-128"/>
              <a:ea typeface="ＭＳ ゴシック" panose="020B0609070205080204" pitchFamily="49" charset="-128"/>
              <a:cs typeface="+mn-cs"/>
            </a:rPr>
            <a:t>年度</a:t>
          </a:r>
          <a:r>
            <a:rPr lang="en-US" altLang="ja-JP" sz="1400" b="0" i="0" baseline="0">
              <a:effectLst/>
              <a:latin typeface="ＭＳ ゴシック" panose="020B0609070205080204" pitchFamily="49" charset="-128"/>
              <a:ea typeface="ＭＳ ゴシック" panose="020B0609070205080204" pitchFamily="49" charset="-128"/>
              <a:cs typeface="+mn-cs"/>
            </a:rPr>
            <a:t>&gt;</a:t>
          </a:r>
          <a:r>
            <a:rPr lang="ja-JP" altLang="ja-JP" sz="1400" b="0" i="0" baseline="0">
              <a:effectLst/>
              <a:latin typeface="ＭＳ ゴシック" panose="020B0609070205080204" pitchFamily="49" charset="-128"/>
              <a:ea typeface="ＭＳ ゴシック" panose="020B0609070205080204" pitchFamily="49" charset="-128"/>
              <a:cs typeface="+mn-cs"/>
            </a:rPr>
            <a:t>　</a:t>
          </a:r>
          <a:r>
            <a:rPr lang="en-US" altLang="ja-JP" sz="1400" b="0" i="0" baseline="0">
              <a:effectLst/>
              <a:latin typeface="ＭＳ ゴシック" panose="020B0609070205080204" pitchFamily="49" charset="-128"/>
              <a:ea typeface="ＭＳ ゴシック" panose="020B0609070205080204" pitchFamily="49" charset="-128"/>
              <a:cs typeface="+mn-cs"/>
            </a:rPr>
            <a:t>  77,698</a:t>
          </a:r>
          <a:r>
            <a:rPr lang="ja-JP" altLang="ja-JP" sz="1400" b="0" i="0" baseline="0">
              <a:effectLst/>
              <a:latin typeface="ＭＳ ゴシック" panose="020B0609070205080204" pitchFamily="49" charset="-128"/>
              <a:ea typeface="ＭＳ ゴシック" panose="020B0609070205080204" pitchFamily="49" charset="-128"/>
              <a:cs typeface="+mn-cs"/>
            </a:rPr>
            <a:t>件</a:t>
          </a:r>
          <a:endParaRPr lang="ja-JP" altLang="ja-JP" sz="1600">
            <a:effectLst/>
            <a:latin typeface="ＭＳ ゴシック" panose="020B0609070205080204" pitchFamily="49" charset="-128"/>
            <a:ea typeface="ＭＳ ゴシック" panose="020B0609070205080204"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3:E10"/>
  <sheetViews>
    <sheetView workbookViewId="0">
      <selection activeCell="D18" sqref="D18"/>
    </sheetView>
  </sheetViews>
  <sheetFormatPr defaultRowHeight="14.4" x14ac:dyDescent="0.2"/>
  <cols>
    <col min="3" max="3" width="12.3984375" customWidth="1"/>
  </cols>
  <sheetData>
    <row r="3" spans="2:5" x14ac:dyDescent="0.2">
      <c r="B3" s="271" t="s">
        <v>330</v>
      </c>
      <c r="C3" s="271"/>
    </row>
    <row r="5" spans="2:5" x14ac:dyDescent="0.2">
      <c r="B5" s="272" t="s">
        <v>331</v>
      </c>
      <c r="C5" s="272"/>
      <c r="E5" t="s">
        <v>356</v>
      </c>
    </row>
    <row r="7" spans="2:5" x14ac:dyDescent="0.2">
      <c r="B7" t="s">
        <v>332</v>
      </c>
    </row>
    <row r="10" spans="2:5" x14ac:dyDescent="0.2">
      <c r="B10" s="279" t="s">
        <v>376</v>
      </c>
    </row>
  </sheetData>
  <phoneticPr fontId="1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B1:P102"/>
  <sheetViews>
    <sheetView showGridLines="0" zoomScale="110" zoomScaleNormal="110" workbookViewId="0">
      <pane ySplit="3" topLeftCell="A4" activePane="bottomLeft" state="frozen"/>
      <selection activeCell="U2" sqref="U2"/>
      <selection pane="bottomLeft" activeCell="E6" sqref="E6"/>
    </sheetView>
  </sheetViews>
  <sheetFormatPr defaultRowHeight="14.4" x14ac:dyDescent="0.2"/>
  <cols>
    <col min="1" max="1" width="1" customWidth="1"/>
    <col min="2" max="2" width="3.5" customWidth="1"/>
    <col min="3" max="3" width="22.5" customWidth="1"/>
    <col min="5" max="5" width="10.5" customWidth="1"/>
    <col min="6" max="6" width="3.59765625" customWidth="1"/>
    <col min="7" max="7" width="22.5" customWidth="1"/>
    <col min="9" max="9" width="10.5" customWidth="1"/>
    <col min="10" max="10" width="1.19921875" customWidth="1"/>
    <col min="14" max="14" width="22.5" customWidth="1"/>
    <col min="16" max="16" width="10.5" customWidth="1"/>
  </cols>
  <sheetData>
    <row r="1" spans="2:16" ht="16.5" customHeight="1" thickBot="1" x14ac:dyDescent="0.25">
      <c r="B1" s="24"/>
      <c r="C1" s="25"/>
      <c r="D1" s="25"/>
      <c r="E1" s="25"/>
      <c r="F1" s="26"/>
      <c r="G1" s="25"/>
      <c r="H1" s="25"/>
      <c r="I1" s="27" t="s">
        <v>96</v>
      </c>
      <c r="J1" s="28"/>
      <c r="N1" s="25"/>
      <c r="O1" s="25"/>
      <c r="P1" s="27" t="s">
        <v>96</v>
      </c>
    </row>
    <row r="2" spans="2:16" ht="27" customHeight="1" x14ac:dyDescent="0.2">
      <c r="B2" s="720" t="s">
        <v>13</v>
      </c>
      <c r="C2" s="243" t="s">
        <v>328</v>
      </c>
      <c r="D2" s="244" t="s">
        <v>292</v>
      </c>
      <c r="E2" s="245">
        <v>68818</v>
      </c>
      <c r="F2" s="722" t="s">
        <v>13</v>
      </c>
      <c r="G2" s="243" t="s">
        <v>296</v>
      </c>
      <c r="H2" s="244" t="s">
        <v>292</v>
      </c>
      <c r="I2" s="245">
        <v>77698</v>
      </c>
      <c r="J2" s="29"/>
      <c r="N2" s="243" t="s">
        <v>296</v>
      </c>
      <c r="O2" s="244" t="s">
        <v>292</v>
      </c>
      <c r="P2" s="245">
        <v>77698</v>
      </c>
    </row>
    <row r="3" spans="2:16" ht="30" customHeight="1" thickBot="1" x14ac:dyDescent="0.25">
      <c r="B3" s="721"/>
      <c r="C3" s="218" t="s">
        <v>11</v>
      </c>
      <c r="D3" s="234" t="s">
        <v>293</v>
      </c>
      <c r="E3" s="30" t="s">
        <v>294</v>
      </c>
      <c r="F3" s="723"/>
      <c r="G3" s="218" t="s">
        <v>11</v>
      </c>
      <c r="H3" s="234" t="s">
        <v>293</v>
      </c>
      <c r="I3" s="30" t="s">
        <v>294</v>
      </c>
      <c r="J3" s="29"/>
      <c r="N3" s="218" t="s">
        <v>11</v>
      </c>
      <c r="O3" s="234" t="s">
        <v>293</v>
      </c>
      <c r="P3" s="30" t="s">
        <v>294</v>
      </c>
    </row>
    <row r="4" spans="2:16" ht="30" customHeight="1" x14ac:dyDescent="0.2">
      <c r="B4" s="246">
        <v>1</v>
      </c>
      <c r="C4" s="31" t="s">
        <v>15</v>
      </c>
      <c r="D4" s="32">
        <v>12315</v>
      </c>
      <c r="E4" s="33">
        <f>D4/E2</f>
        <v>0.1789502746374495</v>
      </c>
      <c r="F4" s="253">
        <v>1</v>
      </c>
      <c r="G4" s="31" t="s">
        <v>15</v>
      </c>
      <c r="H4" s="32">
        <v>23187</v>
      </c>
      <c r="I4" s="33">
        <v>0.29842466987567245</v>
      </c>
      <c r="J4" s="29"/>
      <c r="N4" s="31" t="s">
        <v>15</v>
      </c>
      <c r="O4" s="32">
        <v>23187</v>
      </c>
      <c r="P4" s="33">
        <v>0.29842466987567245</v>
      </c>
    </row>
    <row r="5" spans="2:16" ht="30" customHeight="1" x14ac:dyDescent="0.2">
      <c r="B5" s="247">
        <v>2</v>
      </c>
      <c r="C5" s="34" t="s">
        <v>304</v>
      </c>
      <c r="D5" s="35">
        <v>5443</v>
      </c>
      <c r="E5" s="36">
        <f>D5/E2</f>
        <v>7.9092679240896274E-2</v>
      </c>
      <c r="F5" s="254">
        <v>2</v>
      </c>
      <c r="G5" s="34" t="s">
        <v>3</v>
      </c>
      <c r="H5" s="35">
        <v>8125</v>
      </c>
      <c r="I5" s="36">
        <v>0.10457154624314655</v>
      </c>
      <c r="J5" s="29"/>
      <c r="N5" s="34" t="s">
        <v>3</v>
      </c>
      <c r="O5" s="35">
        <v>8125</v>
      </c>
      <c r="P5" s="36">
        <v>0.10457154624314655</v>
      </c>
    </row>
    <row r="6" spans="2:16" ht="30" customHeight="1" x14ac:dyDescent="0.2">
      <c r="B6" s="247">
        <v>3</v>
      </c>
      <c r="C6" s="34" t="s">
        <v>333</v>
      </c>
      <c r="D6" s="35">
        <v>3541</v>
      </c>
      <c r="E6" s="36">
        <f>D6/E2</f>
        <v>5.1454561306634894E-2</v>
      </c>
      <c r="F6" s="254">
        <v>3</v>
      </c>
      <c r="G6" s="34" t="s">
        <v>305</v>
      </c>
      <c r="H6" s="35">
        <v>2725</v>
      </c>
      <c r="I6" s="36">
        <v>3.5071687816932227E-2</v>
      </c>
      <c r="J6" s="29"/>
      <c r="N6" s="34" t="s">
        <v>305</v>
      </c>
      <c r="O6" s="35">
        <v>2725</v>
      </c>
      <c r="P6" s="36">
        <v>3.5071687816932227E-2</v>
      </c>
    </row>
    <row r="7" spans="2:16" ht="30" customHeight="1" x14ac:dyDescent="0.2">
      <c r="B7" s="247">
        <v>4</v>
      </c>
      <c r="C7" s="34" t="s">
        <v>334</v>
      </c>
      <c r="D7" s="35">
        <v>2862</v>
      </c>
      <c r="E7" s="36">
        <f>D7/E2</f>
        <v>4.1587956639251356E-2</v>
      </c>
      <c r="F7" s="254">
        <v>4</v>
      </c>
      <c r="G7" s="34" t="s">
        <v>276</v>
      </c>
      <c r="H7" s="35">
        <v>2553</v>
      </c>
      <c r="I7" s="36">
        <v>3.2857988622615769E-2</v>
      </c>
      <c r="J7" s="29"/>
      <c r="N7" s="34" t="s">
        <v>276</v>
      </c>
      <c r="O7" s="35">
        <v>2553</v>
      </c>
      <c r="P7" s="36">
        <v>3.2857988622615769E-2</v>
      </c>
    </row>
    <row r="8" spans="2:16" ht="30" customHeight="1" x14ac:dyDescent="0.2">
      <c r="B8" s="247">
        <v>5</v>
      </c>
      <c r="C8" s="34" t="s">
        <v>335</v>
      </c>
      <c r="D8" s="37">
        <v>2835</v>
      </c>
      <c r="E8" s="36">
        <f>D8/E2</f>
        <v>4.1195617425673514E-2</v>
      </c>
      <c r="F8" s="254">
        <v>5</v>
      </c>
      <c r="G8" s="34" t="s">
        <v>17</v>
      </c>
      <c r="H8" s="37">
        <v>1998</v>
      </c>
      <c r="I8" s="36">
        <v>2.5714947617699296E-2</v>
      </c>
      <c r="J8" s="29"/>
      <c r="N8" s="34" t="s">
        <v>17</v>
      </c>
      <c r="O8" s="37">
        <v>1998</v>
      </c>
      <c r="P8" s="36">
        <v>2.5714947617699296E-2</v>
      </c>
    </row>
    <row r="9" spans="2:16" ht="30" customHeight="1" x14ac:dyDescent="0.2">
      <c r="B9" s="247">
        <v>6</v>
      </c>
      <c r="C9" s="34" t="s">
        <v>336</v>
      </c>
      <c r="D9" s="37">
        <v>2474</v>
      </c>
      <c r="E9" s="36">
        <f>D9/E2</f>
        <v>3.5949896829317908E-2</v>
      </c>
      <c r="F9" s="254">
        <v>6</v>
      </c>
      <c r="G9" s="34" t="s">
        <v>16</v>
      </c>
      <c r="H9" s="37">
        <v>1828</v>
      </c>
      <c r="I9" s="36">
        <v>2.3526989111688847E-2</v>
      </c>
      <c r="J9" s="29"/>
      <c r="N9" s="34" t="s">
        <v>16</v>
      </c>
      <c r="O9" s="37">
        <v>1828</v>
      </c>
      <c r="P9" s="36">
        <v>2.3526989111688847E-2</v>
      </c>
    </row>
    <row r="10" spans="2:16" ht="30" customHeight="1" x14ac:dyDescent="0.2">
      <c r="B10" s="247">
        <v>7</v>
      </c>
      <c r="C10" s="34" t="s">
        <v>337</v>
      </c>
      <c r="D10" s="35">
        <v>2108</v>
      </c>
      <c r="E10" s="36">
        <f>D10/E2</f>
        <v>3.0631520823040482E-2</v>
      </c>
      <c r="F10" s="254">
        <v>7</v>
      </c>
      <c r="G10" s="34" t="s">
        <v>200</v>
      </c>
      <c r="H10" s="35">
        <v>1485</v>
      </c>
      <c r="I10" s="36">
        <v>1.9112461067208937E-2</v>
      </c>
      <c r="J10" s="29"/>
      <c r="L10" s="275"/>
      <c r="N10" s="34" t="s">
        <v>200</v>
      </c>
      <c r="O10" s="35">
        <v>1485</v>
      </c>
      <c r="P10" s="36">
        <v>1.9112461067208937E-2</v>
      </c>
    </row>
    <row r="11" spans="2:16" ht="30" customHeight="1" x14ac:dyDescent="0.2">
      <c r="B11" s="247">
        <v>8</v>
      </c>
      <c r="C11" s="34" t="s">
        <v>338</v>
      </c>
      <c r="D11" s="37">
        <v>1617</v>
      </c>
      <c r="E11" s="36">
        <f>D11/E2</f>
        <v>2.3496759568717485E-2</v>
      </c>
      <c r="F11" s="254">
        <v>8</v>
      </c>
      <c r="G11" s="34" t="s">
        <v>21</v>
      </c>
      <c r="H11" s="37">
        <v>1455</v>
      </c>
      <c r="I11" s="36">
        <v>1.8726350742618858E-2</v>
      </c>
      <c r="J11" s="29"/>
      <c r="N11" s="34" t="s">
        <v>21</v>
      </c>
      <c r="O11" s="37">
        <v>1455</v>
      </c>
      <c r="P11" s="36">
        <v>1.8726350742618858E-2</v>
      </c>
    </row>
    <row r="12" spans="2:16" ht="30" customHeight="1" x14ac:dyDescent="0.2">
      <c r="B12" s="247">
        <v>9</v>
      </c>
      <c r="C12" s="38" t="s">
        <v>339</v>
      </c>
      <c r="D12" s="37">
        <v>1446</v>
      </c>
      <c r="E12" s="36">
        <f>D12/E2</f>
        <v>2.1011944549391148E-2</v>
      </c>
      <c r="F12" s="254">
        <v>9</v>
      </c>
      <c r="G12" s="38" t="s">
        <v>277</v>
      </c>
      <c r="H12" s="37">
        <v>1146</v>
      </c>
      <c r="I12" s="36">
        <v>1.4749414399341038E-2</v>
      </c>
      <c r="J12" s="29"/>
      <c r="N12" s="38" t="s">
        <v>277</v>
      </c>
      <c r="O12" s="37">
        <v>1146</v>
      </c>
      <c r="P12" s="36">
        <v>1.4749414399341038E-2</v>
      </c>
    </row>
    <row r="13" spans="2:16" ht="30" customHeight="1" x14ac:dyDescent="0.2">
      <c r="B13" s="247">
        <v>10</v>
      </c>
      <c r="C13" s="34" t="s">
        <v>340</v>
      </c>
      <c r="D13" s="37">
        <v>1079</v>
      </c>
      <c r="E13" s="36">
        <f>D13/E2</f>
        <v>1.5679037461129357E-2</v>
      </c>
      <c r="F13" s="254">
        <v>10</v>
      </c>
      <c r="G13" s="34" t="s">
        <v>278</v>
      </c>
      <c r="H13" s="37">
        <v>969</v>
      </c>
      <c r="I13" s="36">
        <v>1.2471363484259569E-2</v>
      </c>
      <c r="J13" s="29"/>
      <c r="N13" s="34" t="s">
        <v>278</v>
      </c>
      <c r="O13" s="37">
        <v>969</v>
      </c>
      <c r="P13" s="36">
        <v>1.2471363484259569E-2</v>
      </c>
    </row>
    <row r="14" spans="2:16" ht="30" customHeight="1" x14ac:dyDescent="0.2">
      <c r="B14" s="247">
        <v>11</v>
      </c>
      <c r="C14" s="34" t="s">
        <v>341</v>
      </c>
      <c r="D14" s="37">
        <v>787</v>
      </c>
      <c r="E14" s="36">
        <f>D14/E2</f>
        <v>1.1435961521694906E-2</v>
      </c>
      <c r="F14" s="254">
        <v>11</v>
      </c>
      <c r="G14" s="34" t="s">
        <v>97</v>
      </c>
      <c r="H14" s="37">
        <v>765</v>
      </c>
      <c r="I14" s="36">
        <v>9.8458132770470278E-3</v>
      </c>
      <c r="J14" s="29"/>
      <c r="N14" s="34" t="s">
        <v>97</v>
      </c>
      <c r="O14" s="37">
        <v>765</v>
      </c>
      <c r="P14" s="36">
        <v>9.8458132770470278E-3</v>
      </c>
    </row>
    <row r="15" spans="2:16" ht="30" customHeight="1" x14ac:dyDescent="0.2">
      <c r="B15" s="247">
        <v>12</v>
      </c>
      <c r="C15" s="34" t="s">
        <v>342</v>
      </c>
      <c r="D15" s="37">
        <v>756</v>
      </c>
      <c r="E15" s="36">
        <f>D15/E2</f>
        <v>1.0985497980179604E-2</v>
      </c>
      <c r="F15" s="254">
        <v>12</v>
      </c>
      <c r="G15" s="34" t="s">
        <v>20</v>
      </c>
      <c r="H15" s="37">
        <v>737</v>
      </c>
      <c r="I15" s="36">
        <v>9.4854436407629545E-3</v>
      </c>
      <c r="J15" s="29"/>
      <c r="N15" s="34" t="s">
        <v>20</v>
      </c>
      <c r="O15" s="37">
        <v>737</v>
      </c>
      <c r="P15" s="36">
        <v>9.4854436407629545E-3</v>
      </c>
    </row>
    <row r="16" spans="2:16" ht="30" customHeight="1" x14ac:dyDescent="0.2">
      <c r="B16" s="247">
        <v>13</v>
      </c>
      <c r="C16" s="39" t="s">
        <v>343</v>
      </c>
      <c r="D16" s="37">
        <v>682</v>
      </c>
      <c r="E16" s="36">
        <f>D16/E2</f>
        <v>9.9101979133366276E-3</v>
      </c>
      <c r="F16" s="254">
        <v>13</v>
      </c>
      <c r="G16" s="39" t="s">
        <v>284</v>
      </c>
      <c r="H16" s="37">
        <v>731</v>
      </c>
      <c r="I16" s="36">
        <v>9.4082215758449373E-3</v>
      </c>
      <c r="J16" s="29"/>
      <c r="N16" s="39" t="s">
        <v>284</v>
      </c>
      <c r="O16" s="37">
        <v>731</v>
      </c>
      <c r="P16" s="36">
        <v>9.4082215758449373E-3</v>
      </c>
    </row>
    <row r="17" spans="2:16" ht="30" customHeight="1" x14ac:dyDescent="0.2">
      <c r="B17" s="247">
        <v>14</v>
      </c>
      <c r="C17" s="34" t="s">
        <v>344</v>
      </c>
      <c r="D17" s="37">
        <v>582</v>
      </c>
      <c r="E17" s="36">
        <f>D17/E2</f>
        <v>8.4570897149001713E-3</v>
      </c>
      <c r="F17" s="254">
        <v>14</v>
      </c>
      <c r="G17" s="34" t="s">
        <v>95</v>
      </c>
      <c r="H17" s="37">
        <v>602</v>
      </c>
      <c r="I17" s="36">
        <v>7.7479471801075962E-3</v>
      </c>
      <c r="J17" s="29"/>
      <c r="N17" s="34" t="s">
        <v>95</v>
      </c>
      <c r="O17" s="37">
        <v>602</v>
      </c>
      <c r="P17" s="36">
        <v>7.7479471801075962E-3</v>
      </c>
    </row>
    <row r="18" spans="2:16" ht="30" customHeight="1" x14ac:dyDescent="0.2">
      <c r="B18" s="248">
        <v>15</v>
      </c>
      <c r="C18" s="39" t="s">
        <v>345</v>
      </c>
      <c r="D18" s="37">
        <v>537</v>
      </c>
      <c r="E18" s="36">
        <f>D18/E2</f>
        <v>7.8031910256037666E-3</v>
      </c>
      <c r="F18" s="255">
        <v>15</v>
      </c>
      <c r="G18" s="39" t="s">
        <v>18</v>
      </c>
      <c r="H18" s="37">
        <v>596</v>
      </c>
      <c r="I18" s="36">
        <v>7.6707251151895799E-3</v>
      </c>
      <c r="J18" s="29"/>
      <c r="N18" s="39" t="s">
        <v>18</v>
      </c>
      <c r="O18" s="37">
        <v>596</v>
      </c>
      <c r="P18" s="36">
        <v>7.6707251151895799E-3</v>
      </c>
    </row>
    <row r="19" spans="2:16" ht="30" customHeight="1" x14ac:dyDescent="0.2">
      <c r="B19" s="247">
        <v>16</v>
      </c>
      <c r="C19" s="34" t="s">
        <v>346</v>
      </c>
      <c r="D19" s="37">
        <v>529</v>
      </c>
      <c r="E19" s="36">
        <f>D19/E2</f>
        <v>7.6869423697288504E-3</v>
      </c>
      <c r="F19" s="254">
        <v>16</v>
      </c>
      <c r="G19" s="34" t="s">
        <v>19</v>
      </c>
      <c r="H19" s="37">
        <v>521</v>
      </c>
      <c r="I19" s="36">
        <v>6.7054493037143814E-3</v>
      </c>
      <c r="J19" s="29"/>
      <c r="N19" s="34" t="s">
        <v>19</v>
      </c>
      <c r="O19" s="37">
        <v>521</v>
      </c>
      <c r="P19" s="36">
        <v>6.7054493037143814E-3</v>
      </c>
    </row>
    <row r="20" spans="2:16" ht="30" customHeight="1" x14ac:dyDescent="0.2">
      <c r="B20" s="247">
        <v>17</v>
      </c>
      <c r="C20" s="38" t="s">
        <v>347</v>
      </c>
      <c r="D20" s="37">
        <v>496</v>
      </c>
      <c r="E20" s="36">
        <f>D20/E2</f>
        <v>7.2074166642448201E-3</v>
      </c>
      <c r="F20" s="254">
        <v>17</v>
      </c>
      <c r="G20" s="38" t="s">
        <v>279</v>
      </c>
      <c r="H20" s="37">
        <v>518</v>
      </c>
      <c r="I20" s="36">
        <v>6.6668382712553736E-3</v>
      </c>
      <c r="J20" s="29"/>
      <c r="N20" s="38" t="s">
        <v>279</v>
      </c>
      <c r="O20" s="37">
        <v>518</v>
      </c>
      <c r="P20" s="36">
        <v>6.6668382712553736E-3</v>
      </c>
    </row>
    <row r="21" spans="2:16" ht="30" customHeight="1" x14ac:dyDescent="0.2">
      <c r="B21" s="246">
        <v>18</v>
      </c>
      <c r="C21" s="39" t="s">
        <v>348</v>
      </c>
      <c r="D21" s="37">
        <v>467</v>
      </c>
      <c r="E21" s="36">
        <f>D21/E2</f>
        <v>6.7860152866982479E-3</v>
      </c>
      <c r="F21" s="253">
        <v>18</v>
      </c>
      <c r="G21" s="39" t="s">
        <v>297</v>
      </c>
      <c r="H21" s="37">
        <v>506</v>
      </c>
      <c r="I21" s="36">
        <v>6.5123941414193419E-3</v>
      </c>
      <c r="J21" s="29"/>
      <c r="N21" s="39" t="s">
        <v>297</v>
      </c>
      <c r="O21" s="37">
        <v>506</v>
      </c>
      <c r="P21" s="36">
        <v>6.5123941414193419E-3</v>
      </c>
    </row>
    <row r="22" spans="2:16" ht="30" customHeight="1" x14ac:dyDescent="0.2">
      <c r="B22" s="247">
        <v>19</v>
      </c>
      <c r="C22" s="206" t="s">
        <v>349</v>
      </c>
      <c r="D22" s="37">
        <v>451</v>
      </c>
      <c r="E22" s="36">
        <f>D22/E2</f>
        <v>6.5535179749484146E-3</v>
      </c>
      <c r="F22" s="254">
        <v>19</v>
      </c>
      <c r="G22" s="206" t="s">
        <v>306</v>
      </c>
      <c r="H22" s="37">
        <v>487</v>
      </c>
      <c r="I22" s="36">
        <v>6.2678576025122909E-3</v>
      </c>
      <c r="J22" s="40"/>
      <c r="N22" s="206" t="s">
        <v>306</v>
      </c>
      <c r="O22" s="37">
        <v>487</v>
      </c>
      <c r="P22" s="36">
        <v>6.2678576025122909E-3</v>
      </c>
    </row>
    <row r="23" spans="2:16" ht="30" customHeight="1" x14ac:dyDescent="0.2">
      <c r="B23" s="247">
        <v>20</v>
      </c>
      <c r="C23" s="206" t="s">
        <v>350</v>
      </c>
      <c r="D23" s="37">
        <v>450</v>
      </c>
      <c r="E23" s="36">
        <f>D23/E2</f>
        <v>6.53898689296405E-3</v>
      </c>
      <c r="F23" s="254">
        <v>20</v>
      </c>
      <c r="G23" s="206" t="s">
        <v>298</v>
      </c>
      <c r="H23" s="37">
        <v>478</v>
      </c>
      <c r="I23" s="36">
        <v>6.1520245051352677E-3</v>
      </c>
      <c r="J23" s="29"/>
      <c r="N23" s="206" t="s">
        <v>298</v>
      </c>
      <c r="O23" s="37">
        <v>478</v>
      </c>
      <c r="P23" s="36">
        <v>6.1520245051352677E-3</v>
      </c>
    </row>
    <row r="24" spans="2:16" ht="30" customHeight="1" x14ac:dyDescent="0.2">
      <c r="B24" s="248">
        <v>21</v>
      </c>
      <c r="C24" s="34" t="s">
        <v>355</v>
      </c>
      <c r="D24" s="37">
        <v>448</v>
      </c>
      <c r="E24" s="36">
        <f>D24/E2</f>
        <v>6.509924728995321E-3</v>
      </c>
      <c r="F24" s="255">
        <v>21</v>
      </c>
      <c r="G24" s="34" t="s">
        <v>22</v>
      </c>
      <c r="H24" s="37">
        <v>466</v>
      </c>
      <c r="I24" s="36">
        <v>5.9975803752992359E-3</v>
      </c>
      <c r="J24" s="29"/>
      <c r="N24" s="34" t="s">
        <v>22</v>
      </c>
      <c r="O24" s="37">
        <v>466</v>
      </c>
      <c r="P24" s="36">
        <v>5.9975803752992359E-3</v>
      </c>
    </row>
    <row r="25" spans="2:16" ht="30" customHeight="1" x14ac:dyDescent="0.2">
      <c r="B25" s="247">
        <v>22</v>
      </c>
      <c r="C25" s="34" t="s">
        <v>351</v>
      </c>
      <c r="D25" s="37">
        <v>394</v>
      </c>
      <c r="E25" s="36">
        <f>D25/E2</f>
        <v>5.7252463018396347E-3</v>
      </c>
      <c r="F25" s="254">
        <v>22</v>
      </c>
      <c r="G25" s="34" t="s">
        <v>23</v>
      </c>
      <c r="H25" s="37">
        <v>464</v>
      </c>
      <c r="I25" s="36">
        <v>5.9718396869932302E-3</v>
      </c>
      <c r="J25" s="29"/>
      <c r="N25" s="34" t="s">
        <v>23</v>
      </c>
      <c r="O25" s="37">
        <v>464</v>
      </c>
      <c r="P25" s="36">
        <v>5.9718396869932302E-3</v>
      </c>
    </row>
    <row r="26" spans="2:16" ht="30" customHeight="1" x14ac:dyDescent="0.2">
      <c r="B26" s="247">
        <v>23</v>
      </c>
      <c r="C26" s="41" t="s">
        <v>352</v>
      </c>
      <c r="D26" s="42">
        <v>393</v>
      </c>
      <c r="E26" s="36">
        <f>D26/E2</f>
        <v>5.7107152198552702E-3</v>
      </c>
      <c r="F26" s="254">
        <v>23</v>
      </c>
      <c r="G26" s="41" t="s">
        <v>312</v>
      </c>
      <c r="H26" s="42">
        <v>446</v>
      </c>
      <c r="I26" s="36">
        <v>5.7401734922391829E-3</v>
      </c>
      <c r="J26" s="29"/>
      <c r="N26" s="41" t="s">
        <v>312</v>
      </c>
      <c r="O26" s="42">
        <v>446</v>
      </c>
      <c r="P26" s="36">
        <v>5.7401734922391829E-3</v>
      </c>
    </row>
    <row r="27" spans="2:16" ht="30" customHeight="1" x14ac:dyDescent="0.2">
      <c r="B27" s="247">
        <v>24</v>
      </c>
      <c r="C27" s="43" t="s">
        <v>353</v>
      </c>
      <c r="D27" s="37">
        <v>365</v>
      </c>
      <c r="E27" s="36">
        <f>D27/E2</f>
        <v>5.3038449242930625E-3</v>
      </c>
      <c r="F27" s="254">
        <v>24</v>
      </c>
      <c r="G27" s="43" t="s">
        <v>142</v>
      </c>
      <c r="H27" s="37">
        <v>374</v>
      </c>
      <c r="I27" s="36">
        <v>4.8135087132229913E-3</v>
      </c>
      <c r="J27" s="29"/>
      <c r="N27" s="43" t="s">
        <v>142</v>
      </c>
      <c r="O27" s="37">
        <v>374</v>
      </c>
      <c r="P27" s="36">
        <v>4.8135087132229913E-3</v>
      </c>
    </row>
    <row r="28" spans="2:16" ht="30" customHeight="1" thickBot="1" x14ac:dyDescent="0.25">
      <c r="B28" s="249">
        <v>25</v>
      </c>
      <c r="C28" s="250" t="s">
        <v>354</v>
      </c>
      <c r="D28" s="251">
        <v>357</v>
      </c>
      <c r="E28" s="252">
        <f>D28/E2</f>
        <v>5.1875962684181463E-3</v>
      </c>
      <c r="F28" s="256">
        <v>25</v>
      </c>
      <c r="G28" s="250" t="s">
        <v>299</v>
      </c>
      <c r="H28" s="251">
        <v>343</v>
      </c>
      <c r="I28" s="252">
        <v>4.4145280444799094E-3</v>
      </c>
      <c r="J28" s="29"/>
      <c r="N28" s="250" t="s">
        <v>299</v>
      </c>
      <c r="O28" s="251">
        <v>343</v>
      </c>
      <c r="P28" s="252">
        <v>4.4145280444799094E-3</v>
      </c>
    </row>
    <row r="29" spans="2:16" ht="13.5" customHeight="1" x14ac:dyDescent="0.2">
      <c r="B29" s="44"/>
      <c r="C29" s="15"/>
      <c r="D29" s="16"/>
      <c r="E29" s="16"/>
    </row>
    <row r="30" spans="2:16" ht="30" customHeight="1" x14ac:dyDescent="0.2"/>
    <row r="31" spans="2:16" ht="30" customHeight="1" x14ac:dyDescent="0.2"/>
    <row r="32" spans="2: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sheetData>
  <mergeCells count="2">
    <mergeCell ref="B2:B3"/>
    <mergeCell ref="F2:F3"/>
  </mergeCells>
  <phoneticPr fontId="11"/>
  <pageMargins left="0.7" right="0.7" top="0.75" bottom="0.75" header="0.3" footer="0.3"/>
  <pageSetup paperSize="9" scale="5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T30"/>
  <sheetViews>
    <sheetView showGridLines="0" zoomScale="91" zoomScaleNormal="91" zoomScaleSheetLayoutView="96" workbookViewId="0">
      <pane ySplit="2" topLeftCell="A3" activePane="bottomLeft" state="frozen"/>
      <selection activeCell="U2" sqref="U2"/>
      <selection pane="bottomLeft" activeCell="E4" sqref="E4"/>
    </sheetView>
  </sheetViews>
  <sheetFormatPr defaultRowHeight="14.4" x14ac:dyDescent="0.2"/>
  <cols>
    <col min="1" max="1" width="1.8984375" customWidth="1"/>
    <col min="2" max="2" width="3" customWidth="1"/>
    <col min="3" max="3" width="9.19921875" customWidth="1"/>
    <col min="4" max="14" width="8.19921875" customWidth="1"/>
    <col min="15" max="15" width="1.59765625" customWidth="1"/>
    <col min="16" max="41" width="8.19921875" customWidth="1"/>
  </cols>
  <sheetData>
    <row r="1" spans="1:20" ht="19.5" customHeight="1" thickBot="1" x14ac:dyDescent="0.25">
      <c r="A1" s="58"/>
      <c r="B1" s="411"/>
      <c r="C1" s="411"/>
      <c r="D1" s="412"/>
      <c r="E1" s="293"/>
      <c r="F1" s="293"/>
      <c r="G1" s="293"/>
      <c r="H1" s="293"/>
      <c r="I1" s="293"/>
      <c r="J1" s="293"/>
      <c r="K1" s="293"/>
      <c r="L1" s="293"/>
      <c r="M1" s="413"/>
      <c r="N1" s="414" t="s">
        <v>104</v>
      </c>
      <c r="O1" s="60"/>
    </row>
    <row r="2" spans="1:20" ht="27" customHeight="1" thickBot="1" x14ac:dyDescent="0.25">
      <c r="A2" s="58"/>
      <c r="B2" s="736" t="s">
        <v>105</v>
      </c>
      <c r="C2" s="737"/>
      <c r="D2" s="415" t="s">
        <v>106</v>
      </c>
      <c r="E2" s="416" t="s">
        <v>175</v>
      </c>
      <c r="F2" s="416" t="s">
        <v>176</v>
      </c>
      <c r="G2" s="416" t="s">
        <v>177</v>
      </c>
      <c r="H2" s="416" t="s">
        <v>178</v>
      </c>
      <c r="I2" s="416" t="s">
        <v>179</v>
      </c>
      <c r="J2" s="417" t="s">
        <v>180</v>
      </c>
      <c r="K2" s="417" t="s">
        <v>107</v>
      </c>
      <c r="L2" s="415" t="s">
        <v>0</v>
      </c>
      <c r="M2" s="418" t="s">
        <v>108</v>
      </c>
      <c r="N2" s="419" t="s">
        <v>109</v>
      </c>
      <c r="O2" s="61"/>
    </row>
    <row r="3" spans="1:20" ht="16.5" customHeight="1" x14ac:dyDescent="0.2">
      <c r="A3" s="62"/>
      <c r="B3" s="726" t="s">
        <v>110</v>
      </c>
      <c r="C3" s="729" t="s">
        <v>402</v>
      </c>
      <c r="D3" s="420">
        <v>918</v>
      </c>
      <c r="E3" s="421">
        <v>2867</v>
      </c>
      <c r="F3" s="421">
        <v>3198</v>
      </c>
      <c r="G3" s="421">
        <v>3981</v>
      </c>
      <c r="H3" s="421">
        <v>4340</v>
      </c>
      <c r="I3" s="421">
        <v>3829</v>
      </c>
      <c r="J3" s="421">
        <v>4295</v>
      </c>
      <c r="K3" s="421">
        <v>2451</v>
      </c>
      <c r="L3" s="420">
        <v>1782</v>
      </c>
      <c r="M3" s="422">
        <f>SUM(D3:L3)</f>
        <v>27661</v>
      </c>
      <c r="N3" s="731">
        <f>ROUND(M3/M18,3)</f>
        <v>0.44800000000000001</v>
      </c>
      <c r="O3" s="63"/>
    </row>
    <row r="4" spans="1:20" ht="16.5" customHeight="1" thickBot="1" x14ac:dyDescent="0.25">
      <c r="A4" s="62"/>
      <c r="B4" s="727"/>
      <c r="C4" s="730"/>
      <c r="D4" s="423">
        <f>ROUND(D3/M3,3)</f>
        <v>3.3000000000000002E-2</v>
      </c>
      <c r="E4" s="424">
        <f>E3/M3</f>
        <v>0.10364773507826905</v>
      </c>
      <c r="F4" s="424">
        <f>ROUND(F3/M3,3)</f>
        <v>0.11600000000000001</v>
      </c>
      <c r="G4" s="424">
        <f>ROUND(G3/M3,3)</f>
        <v>0.14399999999999999</v>
      </c>
      <c r="H4" s="424">
        <f>ROUND(H3/M3,3)</f>
        <v>0.157</v>
      </c>
      <c r="I4" s="424">
        <f>ROUND(I3/M3,3)</f>
        <v>0.13800000000000001</v>
      </c>
      <c r="J4" s="424">
        <f>ROUND(J3/M3,3)</f>
        <v>0.155</v>
      </c>
      <c r="K4" s="424">
        <f>ROUND(K3/M3,3)</f>
        <v>8.8999999999999996E-2</v>
      </c>
      <c r="L4" s="423">
        <f>ROUND(L3/M3,3)</f>
        <v>6.4000000000000001E-2</v>
      </c>
      <c r="M4" s="425">
        <f>ROUND(M3/M3,3)</f>
        <v>1</v>
      </c>
      <c r="N4" s="732"/>
      <c r="O4" s="63"/>
    </row>
    <row r="5" spans="1:20" ht="16.5" customHeight="1" x14ac:dyDescent="0.2">
      <c r="A5" s="62"/>
      <c r="B5" s="727"/>
      <c r="C5" s="733" t="s">
        <v>401</v>
      </c>
      <c r="D5" s="420">
        <v>948</v>
      </c>
      <c r="E5" s="421">
        <v>2980</v>
      </c>
      <c r="F5" s="421">
        <v>2904</v>
      </c>
      <c r="G5" s="421">
        <v>3886</v>
      </c>
      <c r="H5" s="421">
        <v>4140</v>
      </c>
      <c r="I5" s="421">
        <v>3932</v>
      </c>
      <c r="J5" s="421">
        <v>4514</v>
      </c>
      <c r="K5" s="421">
        <v>2357</v>
      </c>
      <c r="L5" s="420">
        <v>1770</v>
      </c>
      <c r="M5" s="426">
        <v>27431</v>
      </c>
      <c r="N5" s="734">
        <f>M5/M20</f>
        <v>0.39861369448965356</v>
      </c>
      <c r="O5" s="63"/>
    </row>
    <row r="6" spans="1:20" ht="16.5" customHeight="1" x14ac:dyDescent="0.2">
      <c r="A6" s="62"/>
      <c r="B6" s="727"/>
      <c r="C6" s="730"/>
      <c r="D6" s="427">
        <f>ROUND(D5/M5,3)</f>
        <v>3.5000000000000003E-2</v>
      </c>
      <c r="E6" s="428">
        <f>ROUND(E5/M5,3)</f>
        <v>0.109</v>
      </c>
      <c r="F6" s="428">
        <f>ROUND(F5/M5,3)</f>
        <v>0.106</v>
      </c>
      <c r="G6" s="428">
        <f>ROUND(G5/M5,3)</f>
        <v>0.14199999999999999</v>
      </c>
      <c r="H6" s="428">
        <f>ROUND(H5/M5,3)</f>
        <v>0.151</v>
      </c>
      <c r="I6" s="428">
        <f>ROUND(I5/M5,3)</f>
        <v>0.14299999999999999</v>
      </c>
      <c r="J6" s="428">
        <f>ROUND(J5/M5,3)</f>
        <v>0.16500000000000001</v>
      </c>
      <c r="K6" s="428">
        <f>ROUND(K5/M5,3)</f>
        <v>8.5999999999999993E-2</v>
      </c>
      <c r="L6" s="427">
        <f>ROUND(L5/M5,3)</f>
        <v>6.5000000000000002E-2</v>
      </c>
      <c r="M6" s="429">
        <f>ROUND(M5/M5,3)</f>
        <v>1</v>
      </c>
      <c r="N6" s="732"/>
      <c r="O6" s="63"/>
    </row>
    <row r="7" spans="1:20" ht="16.5" customHeight="1" thickBot="1" x14ac:dyDescent="0.25">
      <c r="A7" s="62"/>
      <c r="B7" s="728"/>
      <c r="C7" s="430" t="s">
        <v>286</v>
      </c>
      <c r="D7" s="431">
        <f>ROUND(D3/D5,3)</f>
        <v>0.96799999999999997</v>
      </c>
      <c r="E7" s="432">
        <f t="shared" ref="E7:L7" si="0">ROUND(E3/E5,3)</f>
        <v>0.96199999999999997</v>
      </c>
      <c r="F7" s="432">
        <f t="shared" si="0"/>
        <v>1.101</v>
      </c>
      <c r="G7" s="432">
        <f t="shared" si="0"/>
        <v>1.024</v>
      </c>
      <c r="H7" s="432">
        <f t="shared" si="0"/>
        <v>1.048</v>
      </c>
      <c r="I7" s="432">
        <f t="shared" si="0"/>
        <v>0.97399999999999998</v>
      </c>
      <c r="J7" s="432">
        <f t="shared" si="0"/>
        <v>0.95099999999999996</v>
      </c>
      <c r="K7" s="432">
        <f t="shared" si="0"/>
        <v>1.04</v>
      </c>
      <c r="L7" s="431">
        <f t="shared" si="0"/>
        <v>1.0069999999999999</v>
      </c>
      <c r="M7" s="433">
        <f>ROUND(M3/M5,3)</f>
        <v>1.008</v>
      </c>
      <c r="N7" s="434" t="s">
        <v>111</v>
      </c>
      <c r="O7" s="64"/>
    </row>
    <row r="8" spans="1:20" ht="16.5" customHeight="1" x14ac:dyDescent="0.2">
      <c r="A8" s="62"/>
      <c r="B8" s="726" t="s">
        <v>112</v>
      </c>
      <c r="C8" s="729" t="s">
        <v>402</v>
      </c>
      <c r="D8" s="420">
        <v>773</v>
      </c>
      <c r="E8" s="421">
        <v>3533</v>
      </c>
      <c r="F8" s="421">
        <v>3585</v>
      </c>
      <c r="G8" s="421">
        <v>5424</v>
      </c>
      <c r="H8" s="421">
        <v>5808</v>
      </c>
      <c r="I8" s="421">
        <v>4045</v>
      </c>
      <c r="J8" s="421">
        <v>4295</v>
      </c>
      <c r="K8" s="421">
        <v>2576</v>
      </c>
      <c r="L8" s="420">
        <v>1451</v>
      </c>
      <c r="M8" s="422">
        <f>SUM(D8:L8)</f>
        <v>31490</v>
      </c>
      <c r="N8" s="731">
        <f>M8/M18</f>
        <v>0.51000080978216855</v>
      </c>
      <c r="O8" s="63"/>
    </row>
    <row r="9" spans="1:20" ht="16.5" customHeight="1" thickBot="1" x14ac:dyDescent="0.25">
      <c r="A9" s="62"/>
      <c r="B9" s="727"/>
      <c r="C9" s="730"/>
      <c r="D9" s="423">
        <f>ROUND(D8/M8,3)</f>
        <v>2.5000000000000001E-2</v>
      </c>
      <c r="E9" s="424">
        <f>ROUND(E8/M8,3)</f>
        <v>0.112</v>
      </c>
      <c r="F9" s="424">
        <f>ROUND(F8/M8,3)</f>
        <v>0.114</v>
      </c>
      <c r="G9" s="424">
        <f>ROUND(G8/M8,3)</f>
        <v>0.17199999999999999</v>
      </c>
      <c r="H9" s="424">
        <f>ROUND(H8/M8,3)</f>
        <v>0.184</v>
      </c>
      <c r="I9" s="424">
        <f>ROUND(I8/M8,3)</f>
        <v>0.128</v>
      </c>
      <c r="J9" s="424">
        <f>ROUND(J8/M8,3)</f>
        <v>0.13600000000000001</v>
      </c>
      <c r="K9" s="424">
        <f>ROUND(K8/M8,3)</f>
        <v>8.2000000000000003E-2</v>
      </c>
      <c r="L9" s="423">
        <f>ROUND(L8/M8,3)</f>
        <v>4.5999999999999999E-2</v>
      </c>
      <c r="M9" s="425">
        <f>ROUND(M8/M8,3)</f>
        <v>1</v>
      </c>
      <c r="N9" s="732"/>
      <c r="O9" s="63"/>
    </row>
    <row r="10" spans="1:20" ht="16.5" customHeight="1" x14ac:dyDescent="0.2">
      <c r="A10" s="62"/>
      <c r="B10" s="727"/>
      <c r="C10" s="733" t="s">
        <v>401</v>
      </c>
      <c r="D10" s="420">
        <v>781</v>
      </c>
      <c r="E10" s="421">
        <v>2958</v>
      </c>
      <c r="F10" s="421">
        <v>3175</v>
      </c>
      <c r="G10" s="421">
        <v>5603</v>
      </c>
      <c r="H10" s="421">
        <v>6987</v>
      </c>
      <c r="I10" s="421">
        <v>6295</v>
      </c>
      <c r="J10" s="421">
        <v>7492</v>
      </c>
      <c r="K10" s="421">
        <v>3414</v>
      </c>
      <c r="L10" s="420">
        <v>2013</v>
      </c>
      <c r="M10" s="426">
        <v>38718</v>
      </c>
      <c r="N10" s="734">
        <f>M10/M20</f>
        <v>0.56263078353871188</v>
      </c>
      <c r="O10" s="63"/>
    </row>
    <row r="11" spans="1:20" ht="16.5" customHeight="1" x14ac:dyDescent="0.2">
      <c r="A11" s="62"/>
      <c r="B11" s="727"/>
      <c r="C11" s="730"/>
      <c r="D11" s="427">
        <f>ROUND(D10/M10,3)</f>
        <v>0.02</v>
      </c>
      <c r="E11" s="428">
        <f>ROUND(E10/M10,3)</f>
        <v>7.5999999999999998E-2</v>
      </c>
      <c r="F11" s="424">
        <f>ROUND(F10/M10,3)</f>
        <v>8.2000000000000003E-2</v>
      </c>
      <c r="G11" s="428">
        <f>ROUND(G10/M10,3)</f>
        <v>0.14499999999999999</v>
      </c>
      <c r="H11" s="428">
        <f>ROUND(H10/M10,3)</f>
        <v>0.18</v>
      </c>
      <c r="I11" s="428">
        <f>ROUND(I10/M10,3)</f>
        <v>0.16300000000000001</v>
      </c>
      <c r="J11" s="428">
        <f>ROUND(J10/M10,3)</f>
        <v>0.19400000000000001</v>
      </c>
      <c r="K11" s="428">
        <f>ROUND(K10/M10,3)</f>
        <v>8.7999999999999995E-2</v>
      </c>
      <c r="L11" s="427">
        <f>ROUND(L10/M10,3)</f>
        <v>5.1999999999999998E-2</v>
      </c>
      <c r="M11" s="429">
        <f>ROUND(M10/M10,3)</f>
        <v>1</v>
      </c>
      <c r="N11" s="732"/>
      <c r="O11" s="63"/>
    </row>
    <row r="12" spans="1:20" ht="16.5" customHeight="1" thickBot="1" x14ac:dyDescent="0.25">
      <c r="A12" s="62"/>
      <c r="B12" s="728"/>
      <c r="C12" s="435" t="s">
        <v>286</v>
      </c>
      <c r="D12" s="436">
        <f>ROUND(D8/D10,3)</f>
        <v>0.99</v>
      </c>
      <c r="E12" s="437">
        <f>ROUND(E8/E10,3)</f>
        <v>1.194</v>
      </c>
      <c r="F12" s="437">
        <f>ROUND(F8/F10,3)</f>
        <v>1.129</v>
      </c>
      <c r="G12" s="437">
        <f t="shared" ref="G12:M12" si="1">ROUND(G8/G10,3)</f>
        <v>0.96799999999999997</v>
      </c>
      <c r="H12" s="437">
        <f t="shared" si="1"/>
        <v>0.83099999999999996</v>
      </c>
      <c r="I12" s="437">
        <f t="shared" si="1"/>
        <v>0.64300000000000002</v>
      </c>
      <c r="J12" s="437">
        <f t="shared" si="1"/>
        <v>0.57299999999999995</v>
      </c>
      <c r="K12" s="437">
        <f t="shared" si="1"/>
        <v>0.755</v>
      </c>
      <c r="L12" s="436">
        <f t="shared" si="1"/>
        <v>0.72099999999999997</v>
      </c>
      <c r="M12" s="438">
        <f t="shared" si="1"/>
        <v>0.81299999999999994</v>
      </c>
      <c r="N12" s="439" t="s">
        <v>111</v>
      </c>
      <c r="O12" s="64"/>
    </row>
    <row r="13" spans="1:20" ht="16.5" customHeight="1" x14ac:dyDescent="0.2">
      <c r="A13" s="62"/>
      <c r="B13" s="726" t="s">
        <v>113</v>
      </c>
      <c r="C13" s="729" t="s">
        <v>402</v>
      </c>
      <c r="D13" s="440">
        <v>24</v>
      </c>
      <c r="E13" s="440">
        <v>18</v>
      </c>
      <c r="F13" s="440">
        <v>4</v>
      </c>
      <c r="G13" s="440">
        <v>10</v>
      </c>
      <c r="H13" s="440">
        <v>27</v>
      </c>
      <c r="I13" s="440">
        <v>16</v>
      </c>
      <c r="J13" s="440">
        <v>30</v>
      </c>
      <c r="K13" s="441">
        <v>27</v>
      </c>
      <c r="L13" s="440">
        <v>2438</v>
      </c>
      <c r="M13" s="442">
        <f>SUM(D13:L13)</f>
        <v>2594</v>
      </c>
      <c r="N13" s="731">
        <f>M13/M18</f>
        <v>4.2011498906794072E-2</v>
      </c>
      <c r="O13" s="63"/>
    </row>
    <row r="14" spans="1:20" ht="16.5" customHeight="1" x14ac:dyDescent="0.2">
      <c r="A14" s="62"/>
      <c r="B14" s="727"/>
      <c r="C14" s="730"/>
      <c r="D14" s="443">
        <f>ROUND(D13/M13,3)</f>
        <v>8.9999999999999993E-3</v>
      </c>
      <c r="E14" s="428">
        <f>ROUND(E13/M13,3)</f>
        <v>7.0000000000000001E-3</v>
      </c>
      <c r="F14" s="428">
        <f>ROUND(F13/M13,3)</f>
        <v>2E-3</v>
      </c>
      <c r="G14" s="428">
        <f>ROUND(G13/M13,3)</f>
        <v>4.0000000000000001E-3</v>
      </c>
      <c r="H14" s="428">
        <f>ROUND(H13/M13,3)</f>
        <v>0.01</v>
      </c>
      <c r="I14" s="428">
        <f>ROUND(I13/M13,3)</f>
        <v>6.0000000000000001E-3</v>
      </c>
      <c r="J14" s="428">
        <f>ROUND(J13/M13,3)</f>
        <v>1.2E-2</v>
      </c>
      <c r="K14" s="428">
        <f>ROUND(K13/M13,3)</f>
        <v>0.01</v>
      </c>
      <c r="L14" s="428">
        <f>ROUND(L13/M13,3)</f>
        <v>0.94</v>
      </c>
      <c r="M14" s="429">
        <f>ROUND(M13/M13,3)</f>
        <v>1</v>
      </c>
      <c r="N14" s="735"/>
      <c r="O14" s="63"/>
    </row>
    <row r="15" spans="1:20" ht="16.5" customHeight="1" x14ac:dyDescent="0.2">
      <c r="A15" s="62"/>
      <c r="B15" s="727"/>
      <c r="C15" s="733" t="s">
        <v>401</v>
      </c>
      <c r="D15" s="440">
        <v>24</v>
      </c>
      <c r="E15" s="440">
        <v>16</v>
      </c>
      <c r="F15" s="440">
        <v>18</v>
      </c>
      <c r="G15" s="440">
        <v>24</v>
      </c>
      <c r="H15" s="440">
        <v>20</v>
      </c>
      <c r="I15" s="440">
        <v>24</v>
      </c>
      <c r="J15" s="440">
        <v>26</v>
      </c>
      <c r="K15" s="441">
        <v>38</v>
      </c>
      <c r="L15" s="440">
        <v>2477</v>
      </c>
      <c r="M15" s="442">
        <f>SUM(D15:L15)</f>
        <v>2667</v>
      </c>
      <c r="N15" s="734">
        <f>M15/M20</f>
        <v>3.8755521971634503E-2</v>
      </c>
      <c r="O15" s="63"/>
      <c r="T15" s="280"/>
    </row>
    <row r="16" spans="1:20" ht="16.5" customHeight="1" x14ac:dyDescent="0.2">
      <c r="A16" s="62"/>
      <c r="B16" s="727"/>
      <c r="C16" s="730"/>
      <c r="D16" s="443">
        <f>ROUND(D15/M15,3)</f>
        <v>8.9999999999999993E-3</v>
      </c>
      <c r="E16" s="428">
        <f>ROUND(E15/M15,3)</f>
        <v>6.0000000000000001E-3</v>
      </c>
      <c r="F16" s="428">
        <f>ROUND(F15/M15,3)</f>
        <v>7.0000000000000001E-3</v>
      </c>
      <c r="G16" s="428">
        <f>ROUND(G15/M15,3)</f>
        <v>8.9999999999999993E-3</v>
      </c>
      <c r="H16" s="428">
        <f>ROUND(H15/M15,3)</f>
        <v>7.0000000000000001E-3</v>
      </c>
      <c r="I16" s="428">
        <f>ROUND(I15/M15,3)</f>
        <v>8.9999999999999993E-3</v>
      </c>
      <c r="J16" s="428">
        <f>ROUND(J15/M15,3)</f>
        <v>0.01</v>
      </c>
      <c r="K16" s="428">
        <f>ROUND(K15/M15,3)</f>
        <v>1.4E-2</v>
      </c>
      <c r="L16" s="427">
        <f>ROUND(L15/M15,3)</f>
        <v>0.92900000000000005</v>
      </c>
      <c r="M16" s="429">
        <f>ROUND(M15/M15,3)</f>
        <v>1</v>
      </c>
      <c r="N16" s="732"/>
      <c r="O16" s="63"/>
    </row>
    <row r="17" spans="1:15" ht="16.5" customHeight="1" thickBot="1" x14ac:dyDescent="0.25">
      <c r="A17" s="62"/>
      <c r="B17" s="728"/>
      <c r="C17" s="430" t="s">
        <v>286</v>
      </c>
      <c r="D17" s="431">
        <f>ROUND(D13/D15,3)</f>
        <v>1</v>
      </c>
      <c r="E17" s="432">
        <f>ROUND(E13/E15,3)</f>
        <v>1.125</v>
      </c>
      <c r="F17" s="432">
        <f t="shared" ref="F17:M17" si="2">ROUND(F13/F15,3)</f>
        <v>0.222</v>
      </c>
      <c r="G17" s="432">
        <f>ROUND(G13/G15,3)</f>
        <v>0.41699999999999998</v>
      </c>
      <c r="H17" s="432">
        <f>ROUND(H13/H15,3)</f>
        <v>1.35</v>
      </c>
      <c r="I17" s="432">
        <f t="shared" si="2"/>
        <v>0.66700000000000004</v>
      </c>
      <c r="J17" s="432">
        <f t="shared" si="2"/>
        <v>1.1539999999999999</v>
      </c>
      <c r="K17" s="432">
        <f t="shared" si="2"/>
        <v>0.71099999999999997</v>
      </c>
      <c r="L17" s="431">
        <f t="shared" si="2"/>
        <v>0.98399999999999999</v>
      </c>
      <c r="M17" s="433">
        <f t="shared" si="2"/>
        <v>0.97299999999999998</v>
      </c>
      <c r="N17" s="434" t="s">
        <v>111</v>
      </c>
      <c r="O17" s="64"/>
    </row>
    <row r="18" spans="1:15" ht="16.5" customHeight="1" x14ac:dyDescent="0.2">
      <c r="A18" s="62"/>
      <c r="B18" s="726" t="s">
        <v>114</v>
      </c>
      <c r="C18" s="729" t="s">
        <v>402</v>
      </c>
      <c r="D18" s="444">
        <f>SUM(D3+D8+D13)</f>
        <v>1715</v>
      </c>
      <c r="E18" s="445">
        <f>SUM(E3+E8+E13)</f>
        <v>6418</v>
      </c>
      <c r="F18" s="445">
        <f t="shared" ref="F18:J18" si="3">SUM(F3+F8+F13)</f>
        <v>6787</v>
      </c>
      <c r="G18" s="445">
        <f t="shared" si="3"/>
        <v>9415</v>
      </c>
      <c r="H18" s="445">
        <f t="shared" si="3"/>
        <v>10175</v>
      </c>
      <c r="I18" s="445">
        <f t="shared" si="3"/>
        <v>7890</v>
      </c>
      <c r="J18" s="445">
        <f t="shared" si="3"/>
        <v>8620</v>
      </c>
      <c r="K18" s="445">
        <f>SUM(K3+K8+K13)</f>
        <v>5054</v>
      </c>
      <c r="L18" s="444">
        <f>SUM(L3+L8+L13)</f>
        <v>5671</v>
      </c>
      <c r="M18" s="422">
        <f>SUM(D18:L18)</f>
        <v>61745</v>
      </c>
      <c r="N18" s="731">
        <f>ROUND(M18/M18,3)</f>
        <v>1</v>
      </c>
      <c r="O18" s="63"/>
    </row>
    <row r="19" spans="1:15" ht="16.5" customHeight="1" x14ac:dyDescent="0.2">
      <c r="A19" s="62"/>
      <c r="B19" s="727"/>
      <c r="C19" s="730"/>
      <c r="D19" s="423">
        <f>ROUND(D18/M18,3)</f>
        <v>2.8000000000000001E-2</v>
      </c>
      <c r="E19" s="424">
        <f>E18/M18</f>
        <v>0.10394363916106568</v>
      </c>
      <c r="F19" s="424">
        <f>ROUND(F18/M18,3)</f>
        <v>0.11</v>
      </c>
      <c r="G19" s="424">
        <f>ROUND(G18/M18,3)</f>
        <v>0.152</v>
      </c>
      <c r="H19" s="424">
        <f>ROUND(H18/M18,3)</f>
        <v>0.16500000000000001</v>
      </c>
      <c r="I19" s="424">
        <f>ROUND(I18/M18,3)</f>
        <v>0.128</v>
      </c>
      <c r="J19" s="424">
        <f>ROUND(J18/M18,3)</f>
        <v>0.14000000000000001</v>
      </c>
      <c r="K19" s="424">
        <f>ROUND(K18/M18,3)</f>
        <v>8.2000000000000003E-2</v>
      </c>
      <c r="L19" s="423">
        <f>ROUND(L18/M18,3)</f>
        <v>9.1999999999999998E-2</v>
      </c>
      <c r="M19" s="425">
        <f>ROUND(M18/M18,3)</f>
        <v>1</v>
      </c>
      <c r="N19" s="732"/>
      <c r="O19" s="63"/>
    </row>
    <row r="20" spans="1:15" ht="16.5" customHeight="1" x14ac:dyDescent="0.2">
      <c r="A20" s="62"/>
      <c r="B20" s="727"/>
      <c r="C20" s="733" t="s">
        <v>401</v>
      </c>
      <c r="D20" s="446">
        <v>1753</v>
      </c>
      <c r="E20" s="447">
        <v>5954</v>
      </c>
      <c r="F20" s="447">
        <v>6097</v>
      </c>
      <c r="G20" s="447">
        <v>9513</v>
      </c>
      <c r="H20" s="447">
        <v>11147</v>
      </c>
      <c r="I20" s="447">
        <v>10251</v>
      </c>
      <c r="J20" s="447">
        <v>12032</v>
      </c>
      <c r="K20" s="447">
        <v>5809</v>
      </c>
      <c r="L20" s="446">
        <v>6260</v>
      </c>
      <c r="M20" s="426">
        <f>SUM(D20:L20)</f>
        <v>68816</v>
      </c>
      <c r="N20" s="734">
        <f>ROUND(M20/M20,3)</f>
        <v>1</v>
      </c>
      <c r="O20" s="63"/>
    </row>
    <row r="21" spans="1:15" ht="16.5" customHeight="1" x14ac:dyDescent="0.2">
      <c r="A21" s="62"/>
      <c r="B21" s="727"/>
      <c r="C21" s="730"/>
      <c r="D21" s="427">
        <f>ROUND(D20/M20,3)</f>
        <v>2.5000000000000001E-2</v>
      </c>
      <c r="E21" s="428">
        <f>ROUND(E20/M20,3)</f>
        <v>8.6999999999999994E-2</v>
      </c>
      <c r="F21" s="428">
        <f>ROUND(F20/M20,3)</f>
        <v>8.8999999999999996E-2</v>
      </c>
      <c r="G21" s="428">
        <f>ROUND(G20/M20,3)</f>
        <v>0.13800000000000001</v>
      </c>
      <c r="H21" s="428">
        <f>ROUND(H20/M20,3)</f>
        <v>0.16200000000000001</v>
      </c>
      <c r="I21" s="428">
        <f>ROUND(I20/M20,3)</f>
        <v>0.14899999999999999</v>
      </c>
      <c r="J21" s="428">
        <f>ROUND(J20/M20,3)</f>
        <v>0.17499999999999999</v>
      </c>
      <c r="K21" s="428">
        <f>ROUND(K20/M20,3)</f>
        <v>8.4000000000000005E-2</v>
      </c>
      <c r="L21" s="427">
        <f>ROUND(L20/M20,3)</f>
        <v>9.0999999999999998E-2</v>
      </c>
      <c r="M21" s="429">
        <f>ROUND(M20/M20,3)</f>
        <v>1</v>
      </c>
      <c r="N21" s="732"/>
      <c r="O21" s="63"/>
    </row>
    <row r="22" spans="1:15" ht="16.5" customHeight="1" thickBot="1" x14ac:dyDescent="0.25">
      <c r="A22" s="62"/>
      <c r="B22" s="728"/>
      <c r="C22" s="448" t="s">
        <v>286</v>
      </c>
      <c r="D22" s="436">
        <f t="shared" ref="D22:L22" si="4">ROUND(D18/D20,3)</f>
        <v>0.97799999999999998</v>
      </c>
      <c r="E22" s="437">
        <f t="shared" si="4"/>
        <v>1.0780000000000001</v>
      </c>
      <c r="F22" s="437">
        <f t="shared" si="4"/>
        <v>1.113</v>
      </c>
      <c r="G22" s="437">
        <f t="shared" si="4"/>
        <v>0.99</v>
      </c>
      <c r="H22" s="437">
        <f t="shared" si="4"/>
        <v>0.91300000000000003</v>
      </c>
      <c r="I22" s="437">
        <f t="shared" si="4"/>
        <v>0.77</v>
      </c>
      <c r="J22" s="437">
        <f t="shared" si="4"/>
        <v>0.71599999999999997</v>
      </c>
      <c r="K22" s="437">
        <f t="shared" si="4"/>
        <v>0.87</v>
      </c>
      <c r="L22" s="436">
        <f t="shared" si="4"/>
        <v>0.90600000000000003</v>
      </c>
      <c r="M22" s="438">
        <f t="shared" ref="M22" si="5">ROUND(M18/M20,3)</f>
        <v>0.89700000000000002</v>
      </c>
      <c r="N22" s="439" t="s">
        <v>111</v>
      </c>
      <c r="O22" s="64"/>
    </row>
    <row r="23" spans="1:15" ht="16.5" customHeight="1" x14ac:dyDescent="0.2">
      <c r="A23" s="62"/>
      <c r="B23" s="407"/>
      <c r="C23" s="449" t="s">
        <v>425</v>
      </c>
      <c r="D23" s="450"/>
      <c r="E23" s="450"/>
      <c r="F23" s="450"/>
      <c r="G23" s="450"/>
      <c r="H23" s="450"/>
      <c r="I23" s="450"/>
      <c r="J23" s="450"/>
      <c r="K23" s="450"/>
      <c r="L23" s="450"/>
      <c r="M23" s="450"/>
      <c r="N23" s="451"/>
      <c r="O23" s="64"/>
    </row>
    <row r="24" spans="1:15" ht="16.5" customHeight="1" x14ac:dyDescent="0.2">
      <c r="A24" s="62"/>
      <c r="B24" s="65"/>
      <c r="C24" s="66"/>
      <c r="D24" s="67"/>
      <c r="E24" s="67"/>
      <c r="F24" s="67"/>
      <c r="G24" s="67"/>
      <c r="H24" s="67"/>
      <c r="I24" s="67"/>
      <c r="J24" s="67"/>
      <c r="K24" s="67"/>
      <c r="L24" s="67"/>
      <c r="M24" s="67"/>
      <c r="N24" s="68"/>
      <c r="O24" s="64"/>
    </row>
    <row r="25" spans="1:15" ht="16.5" customHeight="1" thickBot="1" x14ac:dyDescent="0.25">
      <c r="A25" s="58"/>
      <c r="B25" s="59" t="s">
        <v>115</v>
      </c>
      <c r="C25" s="59"/>
      <c r="D25" s="59"/>
      <c r="E25" s="59"/>
      <c r="F25" s="59"/>
      <c r="G25" s="59"/>
      <c r="H25" s="59"/>
      <c r="I25" s="59"/>
      <c r="J25" s="59"/>
      <c r="K25" s="59"/>
      <c r="L25" s="59"/>
      <c r="M25" s="58"/>
      <c r="N25" s="58"/>
      <c r="O25" s="58"/>
    </row>
    <row r="26" spans="1:15" ht="29.25" customHeight="1" thickBot="1" x14ac:dyDescent="0.25">
      <c r="A26" s="58"/>
      <c r="B26" s="724" t="s">
        <v>116</v>
      </c>
      <c r="C26" s="725"/>
      <c r="D26" s="276">
        <f>D30</f>
        <v>0.16754120561631944</v>
      </c>
      <c r="E26" s="277">
        <f t="shared" ref="E26:K26" si="6">E30</f>
        <v>0.10939245270120486</v>
      </c>
      <c r="F26" s="277">
        <f t="shared" si="6"/>
        <v>0.12111830493568367</v>
      </c>
      <c r="G26" s="277">
        <f t="shared" si="6"/>
        <v>0.16196436435582715</v>
      </c>
      <c r="H26" s="277">
        <f t="shared" si="6"/>
        <v>0.13530890515226407</v>
      </c>
      <c r="I26" s="277">
        <f t="shared" si="6"/>
        <v>0.1174068952055673</v>
      </c>
      <c r="J26" s="277">
        <f t="shared" si="6"/>
        <v>0.11406707706233606</v>
      </c>
      <c r="K26" s="278">
        <f t="shared" si="6"/>
        <v>7.320079497079747E-2</v>
      </c>
      <c r="L26" s="69"/>
      <c r="M26" s="70"/>
      <c r="N26" s="59"/>
      <c r="O26" s="59"/>
    </row>
    <row r="27" spans="1:15" ht="16.5" customHeight="1" x14ac:dyDescent="0.2">
      <c r="A27" s="58"/>
      <c r="B27" s="59"/>
      <c r="C27" s="71" t="s">
        <v>359</v>
      </c>
      <c r="D27" s="59"/>
      <c r="E27" s="59"/>
      <c r="F27" s="71"/>
      <c r="G27" s="59"/>
      <c r="H27" s="59"/>
      <c r="I27" s="59"/>
      <c r="J27" s="59"/>
      <c r="K27" s="59"/>
      <c r="L27" s="59"/>
      <c r="M27" s="58"/>
      <c r="N27" s="58"/>
      <c r="O27" s="58"/>
    </row>
    <row r="28" spans="1:15" ht="16.5" customHeight="1" x14ac:dyDescent="0.2">
      <c r="A28" s="58"/>
      <c r="B28" s="59"/>
      <c r="C28" s="71"/>
      <c r="D28" s="59"/>
      <c r="E28" s="59"/>
      <c r="F28" s="71"/>
      <c r="G28" s="59"/>
      <c r="H28" s="59"/>
      <c r="I28" s="59"/>
      <c r="J28" s="59"/>
      <c r="K28" s="59"/>
      <c r="L28" s="59"/>
      <c r="M28" s="58"/>
      <c r="N28" s="58"/>
      <c r="O28" s="58"/>
    </row>
    <row r="29" spans="1:15" x14ac:dyDescent="0.2">
      <c r="A29" s="58"/>
      <c r="B29" s="59"/>
      <c r="C29" s="72">
        <v>9098699</v>
      </c>
      <c r="D29" s="72">
        <v>1524407</v>
      </c>
      <c r="E29" s="72">
        <v>995329</v>
      </c>
      <c r="F29" s="72">
        <v>1102019</v>
      </c>
      <c r="G29" s="72">
        <v>1473665</v>
      </c>
      <c r="H29" s="72">
        <v>1231135</v>
      </c>
      <c r="I29" s="72">
        <v>1068250</v>
      </c>
      <c r="J29" s="72">
        <v>1037862</v>
      </c>
      <c r="K29" s="72">
        <v>666032</v>
      </c>
      <c r="L29" s="145">
        <v>82926</v>
      </c>
      <c r="M29" s="58"/>
      <c r="N29" s="58"/>
      <c r="O29" s="58"/>
    </row>
    <row r="30" spans="1:15" x14ac:dyDescent="0.2">
      <c r="C30" s="73"/>
      <c r="D30" s="73">
        <f>D29/C29</f>
        <v>0.16754120561631944</v>
      </c>
      <c r="E30" s="73">
        <f>E29/C29</f>
        <v>0.10939245270120486</v>
      </c>
      <c r="F30" s="73">
        <f>F29/C29</f>
        <v>0.12111830493568367</v>
      </c>
      <c r="G30" s="73">
        <f>G29/C29</f>
        <v>0.16196436435582715</v>
      </c>
      <c r="H30" s="73">
        <f>H29/C29</f>
        <v>0.13530890515226407</v>
      </c>
      <c r="I30" s="73">
        <f>I29/C29</f>
        <v>0.1174068952055673</v>
      </c>
      <c r="J30" s="73">
        <f>J29/C29</f>
        <v>0.11406707706233606</v>
      </c>
      <c r="K30" s="73">
        <f>K29/C29</f>
        <v>7.320079497079747E-2</v>
      </c>
    </row>
  </sheetData>
  <mergeCells count="22">
    <mergeCell ref="B2:C2"/>
    <mergeCell ref="B3:B7"/>
    <mergeCell ref="C3:C4"/>
    <mergeCell ref="N3:N4"/>
    <mergeCell ref="C5:C6"/>
    <mergeCell ref="N5:N6"/>
    <mergeCell ref="B26:C26"/>
    <mergeCell ref="B8:B12"/>
    <mergeCell ref="C8:C9"/>
    <mergeCell ref="N8:N9"/>
    <mergeCell ref="C10:C11"/>
    <mergeCell ref="N10:N11"/>
    <mergeCell ref="B13:B17"/>
    <mergeCell ref="C13:C14"/>
    <mergeCell ref="N13:N14"/>
    <mergeCell ref="C15:C16"/>
    <mergeCell ref="N15:N16"/>
    <mergeCell ref="B18:B22"/>
    <mergeCell ref="C18:C19"/>
    <mergeCell ref="N18:N19"/>
    <mergeCell ref="C20:C21"/>
    <mergeCell ref="N20:N21"/>
  </mergeCells>
  <phoneticPr fontId="11"/>
  <pageMargins left="0.7" right="0.7" top="0.75" bottom="0.75" header="0.3" footer="0.3"/>
  <pageSetup paperSize="9" orientation="landscape" r:id="rId1"/>
  <ignoredErrors>
    <ignoredError sqref="M9 M14:M15 M19" formula="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00B050"/>
  </sheetPr>
  <dimension ref="A1:N37"/>
  <sheetViews>
    <sheetView zoomScale="78" zoomScaleNormal="78" workbookViewId="0">
      <selection activeCell="H11" sqref="H11"/>
    </sheetView>
  </sheetViews>
  <sheetFormatPr defaultRowHeight="14.4" x14ac:dyDescent="0.2"/>
  <cols>
    <col min="1" max="1" width="13.19921875" customWidth="1"/>
  </cols>
  <sheetData>
    <row r="1" spans="1:14" x14ac:dyDescent="0.2">
      <c r="A1" s="1"/>
      <c r="B1" s="1"/>
      <c r="C1" s="1"/>
      <c r="D1" s="45" t="s">
        <v>98</v>
      </c>
      <c r="E1" s="1"/>
      <c r="F1" s="1"/>
      <c r="G1" s="1"/>
      <c r="H1" s="1"/>
      <c r="I1" s="1"/>
      <c r="J1" s="1"/>
      <c r="K1" s="1"/>
      <c r="L1" s="1"/>
      <c r="M1" s="1"/>
      <c r="N1" s="1"/>
    </row>
    <row r="2" spans="1:14" x14ac:dyDescent="0.2">
      <c r="A2" s="1"/>
      <c r="B2" s="46" t="s">
        <v>328</v>
      </c>
      <c r="C2" s="46" t="s">
        <v>403</v>
      </c>
      <c r="D2" s="46" t="s">
        <v>328</v>
      </c>
      <c r="E2" s="46" t="s">
        <v>403</v>
      </c>
      <c r="F2" s="1"/>
      <c r="G2" s="1"/>
      <c r="H2" s="1"/>
      <c r="I2" s="1"/>
      <c r="J2" s="1"/>
      <c r="K2" s="1"/>
      <c r="L2" s="1"/>
      <c r="M2" s="1"/>
      <c r="N2" s="1"/>
    </row>
    <row r="3" spans="1:14" x14ac:dyDescent="0.2">
      <c r="A3" s="18" t="s">
        <v>99</v>
      </c>
      <c r="B3" s="47">
        <v>25470</v>
      </c>
      <c r="C3" s="47">
        <v>25995</v>
      </c>
      <c r="D3" s="48">
        <f>B3/B10</f>
        <v>0.37011741455475472</v>
      </c>
      <c r="E3" s="48">
        <f>C3/C10</f>
        <v>0.42100574945339703</v>
      </c>
      <c r="F3" s="49">
        <f t="shared" ref="F3:F8" si="0">C3/$C$10</f>
        <v>0.42100574945339703</v>
      </c>
      <c r="G3" s="1"/>
      <c r="H3" s="1"/>
      <c r="I3" s="1"/>
      <c r="J3" s="1"/>
      <c r="K3" s="1"/>
      <c r="L3" s="1"/>
      <c r="M3" s="1"/>
      <c r="N3" s="1"/>
    </row>
    <row r="4" spans="1:14" x14ac:dyDescent="0.2">
      <c r="A4" s="18" t="s">
        <v>100</v>
      </c>
      <c r="B4" s="47">
        <v>16583</v>
      </c>
      <c r="C4" s="47">
        <v>14586</v>
      </c>
      <c r="D4" s="48">
        <f>B4/B10</f>
        <v>0.240975935828877</v>
      </c>
      <c r="E4" s="48">
        <f>C4/C10</f>
        <v>0.23622965422301401</v>
      </c>
      <c r="F4" s="49">
        <f t="shared" si="0"/>
        <v>0.23622965422301401</v>
      </c>
      <c r="G4" s="1"/>
      <c r="H4" s="50"/>
      <c r="I4" s="51"/>
      <c r="J4" s="1"/>
      <c r="K4" s="1"/>
      <c r="L4" s="1"/>
      <c r="M4" s="1"/>
      <c r="N4" s="1"/>
    </row>
    <row r="5" spans="1:14" x14ac:dyDescent="0.2">
      <c r="A5" s="18" t="s">
        <v>101</v>
      </c>
      <c r="B5" s="47">
        <v>14064</v>
      </c>
      <c r="C5" s="47">
        <v>9362</v>
      </c>
      <c r="D5" s="48">
        <f>B5/B10</f>
        <v>0.20437107649383865</v>
      </c>
      <c r="E5" s="48">
        <f>C5/C10</f>
        <v>0.15162361324803628</v>
      </c>
      <c r="F5" s="49">
        <f t="shared" si="0"/>
        <v>0.15162361324803628</v>
      </c>
      <c r="G5" s="1"/>
      <c r="H5" s="52"/>
      <c r="I5" s="52"/>
      <c r="J5" s="1"/>
      <c r="K5" s="1"/>
      <c r="L5" s="1"/>
      <c r="M5" s="1"/>
      <c r="N5" s="1"/>
    </row>
    <row r="6" spans="1:14" x14ac:dyDescent="0.2">
      <c r="A6" s="18" t="s">
        <v>201</v>
      </c>
      <c r="B6" s="47">
        <v>2818</v>
      </c>
      <c r="C6" s="47">
        <v>2764</v>
      </c>
      <c r="D6" s="48">
        <f>B6/B10</f>
        <v>4.0949779121134622E-2</v>
      </c>
      <c r="E6" s="48">
        <f>C6/C10</f>
        <v>4.4764758280022673E-2</v>
      </c>
      <c r="F6" s="49">
        <f t="shared" si="0"/>
        <v>4.4764758280022673E-2</v>
      </c>
      <c r="G6" s="1"/>
      <c r="H6" s="53"/>
      <c r="I6" s="54"/>
      <c r="J6" s="1"/>
      <c r="K6" s="1"/>
      <c r="L6" s="1"/>
      <c r="M6" s="1"/>
      <c r="N6" s="1"/>
    </row>
    <row r="7" spans="1:14" x14ac:dyDescent="0.2">
      <c r="A7" s="18" t="s">
        <v>202</v>
      </c>
      <c r="B7" s="47">
        <v>3064</v>
      </c>
      <c r="C7" s="47">
        <v>2845</v>
      </c>
      <c r="D7" s="48">
        <f>B7/B10</f>
        <v>4.4524529179260634E-2</v>
      </c>
      <c r="E7" s="48">
        <f>C7/C10</f>
        <v>4.6076605393149242E-2</v>
      </c>
      <c r="F7" s="49">
        <f t="shared" si="0"/>
        <v>4.6076605393149242E-2</v>
      </c>
      <c r="G7" s="1"/>
      <c r="H7" s="55"/>
      <c r="I7" s="55"/>
      <c r="J7" s="1"/>
      <c r="K7" s="1"/>
      <c r="L7" s="1"/>
      <c r="M7" s="1"/>
      <c r="N7" s="1"/>
    </row>
    <row r="8" spans="1:14" x14ac:dyDescent="0.2">
      <c r="A8" s="18" t="s">
        <v>102</v>
      </c>
      <c r="B8" s="47">
        <v>6817</v>
      </c>
      <c r="C8" s="47">
        <v>6193</v>
      </c>
      <c r="D8" s="48">
        <f>B8/B10</f>
        <v>9.9061264822134384E-2</v>
      </c>
      <c r="E8" s="48">
        <f>C8/C10</f>
        <v>0.10029961940238076</v>
      </c>
      <c r="F8" s="49">
        <f t="shared" si="0"/>
        <v>0.10029961940238076</v>
      </c>
      <c r="G8" s="1"/>
      <c r="H8" s="56"/>
      <c r="I8" s="56"/>
      <c r="J8" s="1"/>
      <c r="K8" s="1"/>
      <c r="L8" s="1"/>
      <c r="M8" s="1"/>
      <c r="N8" s="1"/>
    </row>
    <row r="9" spans="1:14" x14ac:dyDescent="0.2">
      <c r="A9" s="18"/>
      <c r="B9" s="47"/>
      <c r="C9" s="47"/>
      <c r="D9" s="48"/>
      <c r="E9" s="48"/>
      <c r="F9" s="56"/>
      <c r="G9" s="56"/>
      <c r="H9" s="56"/>
      <c r="I9" s="56"/>
      <c r="J9" s="1"/>
      <c r="K9" s="1"/>
      <c r="L9" s="1"/>
      <c r="M9" s="1"/>
      <c r="N9" s="1"/>
    </row>
    <row r="10" spans="1:14" x14ac:dyDescent="0.2">
      <c r="A10" s="18" t="s">
        <v>103</v>
      </c>
      <c r="B10" s="47">
        <f>SUM(B3:B8)</f>
        <v>68816</v>
      </c>
      <c r="C10" s="47">
        <f>SUM(C3:C8)</f>
        <v>61745</v>
      </c>
      <c r="D10" s="48"/>
      <c r="E10" s="48"/>
      <c r="F10" s="56"/>
      <c r="G10" s="56"/>
      <c r="H10" s="56"/>
      <c r="I10" s="56"/>
      <c r="J10" s="1"/>
      <c r="K10" s="1"/>
      <c r="L10" s="1"/>
      <c r="M10" s="1"/>
      <c r="N10" s="1"/>
    </row>
    <row r="11" spans="1:14" x14ac:dyDescent="0.2">
      <c r="A11" s="18"/>
      <c r="B11" s="47"/>
      <c r="C11" s="47"/>
      <c r="D11" s="57"/>
      <c r="E11" s="47"/>
      <c r="F11" s="47"/>
      <c r="G11" s="48"/>
      <c r="H11" s="48"/>
      <c r="I11" s="1"/>
      <c r="J11" s="1"/>
      <c r="K11" s="1"/>
      <c r="L11" s="1"/>
      <c r="M11" s="1"/>
      <c r="N11" s="1"/>
    </row>
    <row r="12" spans="1:14" x14ac:dyDescent="0.2">
      <c r="A12" s="18"/>
      <c r="B12" s="47"/>
      <c r="C12" s="47"/>
      <c r="D12" s="57"/>
      <c r="E12" s="47"/>
      <c r="F12" s="47"/>
      <c r="G12" s="48"/>
      <c r="H12" s="48"/>
      <c r="I12" s="1"/>
      <c r="J12" s="1"/>
      <c r="K12" s="1"/>
      <c r="L12" s="1"/>
      <c r="M12" s="1"/>
      <c r="N12" s="1"/>
    </row>
    <row r="13" spans="1:14" x14ac:dyDescent="0.2">
      <c r="A13" s="18"/>
      <c r="B13" s="47"/>
      <c r="C13" s="47"/>
      <c r="D13" s="57"/>
      <c r="E13" s="47"/>
      <c r="F13" s="47"/>
      <c r="G13" s="48"/>
      <c r="H13" s="48"/>
      <c r="I13" s="1"/>
      <c r="J13" s="1"/>
      <c r="K13" s="1"/>
      <c r="L13" s="1"/>
      <c r="M13" s="1"/>
      <c r="N13" s="1"/>
    </row>
    <row r="14" spans="1:14" x14ac:dyDescent="0.2">
      <c r="A14" s="18"/>
      <c r="B14" s="47"/>
      <c r="C14" s="47"/>
      <c r="D14" s="57"/>
      <c r="E14" s="47"/>
      <c r="F14" s="47"/>
      <c r="G14" s="48"/>
      <c r="H14" s="48"/>
      <c r="I14" s="1"/>
      <c r="J14" s="1"/>
      <c r="K14" s="1"/>
      <c r="L14" s="1"/>
      <c r="M14" s="1"/>
      <c r="N14" s="1"/>
    </row>
    <row r="15" spans="1:14" x14ac:dyDescent="0.2">
      <c r="A15" s="1"/>
      <c r="B15" s="1"/>
      <c r="C15" s="1"/>
      <c r="D15" s="57"/>
      <c r="E15" s="47"/>
      <c r="F15" s="47"/>
      <c r="G15" s="48"/>
      <c r="H15" s="48"/>
      <c r="I15" s="1"/>
      <c r="J15" s="1"/>
      <c r="K15" s="1"/>
      <c r="L15" s="1"/>
      <c r="M15" s="1"/>
      <c r="N15" s="1"/>
    </row>
    <row r="16" spans="1:14" x14ac:dyDescent="0.2">
      <c r="A16" s="1"/>
      <c r="B16" s="1"/>
      <c r="C16" s="1"/>
      <c r="D16" s="1"/>
      <c r="E16" s="47"/>
      <c r="F16" s="47"/>
      <c r="G16" s="48"/>
      <c r="H16" s="48"/>
      <c r="I16" s="1"/>
      <c r="J16" s="1"/>
      <c r="K16" s="1"/>
      <c r="L16" s="1"/>
      <c r="M16" s="1"/>
      <c r="N16" s="1"/>
    </row>
    <row r="17" spans="1:14" x14ac:dyDescent="0.2">
      <c r="A17" s="1"/>
      <c r="B17" s="1"/>
      <c r="C17" s="1"/>
      <c r="D17" s="1"/>
      <c r="E17" s="1"/>
      <c r="F17" s="1"/>
      <c r="G17" s="1"/>
      <c r="H17" s="1"/>
      <c r="I17" s="1"/>
      <c r="J17" s="1"/>
      <c r="K17" s="1"/>
      <c r="L17" s="1"/>
      <c r="M17" s="1"/>
      <c r="N17" s="1"/>
    </row>
    <row r="18" spans="1:14" x14ac:dyDescent="0.2">
      <c r="A18" s="1"/>
      <c r="B18" s="1"/>
      <c r="C18" s="1"/>
      <c r="D18" s="1"/>
      <c r="E18" s="1"/>
      <c r="F18" s="1"/>
      <c r="G18" s="1"/>
      <c r="H18" s="1"/>
      <c r="I18" s="1"/>
      <c r="J18" s="1"/>
      <c r="K18" s="1"/>
      <c r="L18" s="1"/>
      <c r="M18" s="1"/>
      <c r="N18" s="1"/>
    </row>
    <row r="19" spans="1:14" x14ac:dyDescent="0.2">
      <c r="A19" s="1"/>
      <c r="B19" s="1"/>
      <c r="C19" s="1"/>
      <c r="D19" s="1"/>
      <c r="E19" s="1"/>
      <c r="F19" s="1"/>
      <c r="G19" s="1"/>
      <c r="H19" s="1"/>
      <c r="I19" s="1"/>
      <c r="J19" s="1"/>
      <c r="K19" s="1"/>
      <c r="L19" s="1"/>
      <c r="M19" s="1"/>
      <c r="N19" s="1"/>
    </row>
    <row r="20" spans="1:14" x14ac:dyDescent="0.2">
      <c r="A20" s="1"/>
      <c r="B20" s="1"/>
      <c r="C20" s="1"/>
      <c r="D20" s="1"/>
      <c r="E20" s="1"/>
      <c r="F20" s="1"/>
      <c r="G20" s="1"/>
      <c r="H20" s="1"/>
      <c r="I20" s="1"/>
      <c r="J20" s="1"/>
      <c r="K20" s="1"/>
      <c r="L20" s="1"/>
      <c r="M20" s="1"/>
      <c r="N20" s="1"/>
    </row>
    <row r="21" spans="1:14" x14ac:dyDescent="0.2">
      <c r="A21" s="1"/>
      <c r="B21" s="1"/>
      <c r="C21" s="1"/>
      <c r="D21" s="1"/>
      <c r="E21" s="1"/>
      <c r="F21" s="1"/>
      <c r="G21" s="1"/>
      <c r="H21" s="1"/>
      <c r="I21" s="1"/>
      <c r="J21" s="1"/>
      <c r="K21" s="1"/>
      <c r="L21" s="1"/>
      <c r="M21" s="1"/>
      <c r="N21" s="1"/>
    </row>
    <row r="22" spans="1:14" x14ac:dyDescent="0.2">
      <c r="A22" s="1"/>
      <c r="B22" s="1"/>
      <c r="C22" s="1"/>
      <c r="D22" s="1"/>
      <c r="E22" s="1"/>
      <c r="F22" s="1"/>
      <c r="G22" s="1"/>
      <c r="H22" s="1"/>
      <c r="I22" s="1"/>
      <c r="J22" s="1"/>
      <c r="K22" s="1"/>
      <c r="L22" s="1"/>
      <c r="M22" s="1"/>
      <c r="N22" s="1"/>
    </row>
    <row r="23" spans="1:14" x14ac:dyDescent="0.2">
      <c r="A23" s="1"/>
      <c r="B23" s="1"/>
      <c r="C23" s="1"/>
      <c r="D23" s="1"/>
      <c r="E23" s="1"/>
      <c r="F23" s="1"/>
      <c r="G23" s="1"/>
      <c r="H23" s="1"/>
      <c r="I23" s="1"/>
      <c r="J23" s="1"/>
      <c r="K23" s="1"/>
      <c r="L23" s="1"/>
      <c r="M23" s="1"/>
      <c r="N23" s="1"/>
    </row>
    <row r="24" spans="1:14" x14ac:dyDescent="0.2">
      <c r="A24" s="1"/>
      <c r="B24" s="1"/>
      <c r="C24" s="1"/>
      <c r="D24" s="1"/>
      <c r="E24" s="1"/>
      <c r="F24" s="1"/>
      <c r="G24" s="1"/>
      <c r="H24" s="1"/>
      <c r="I24" s="1"/>
      <c r="J24" s="1"/>
      <c r="K24" s="1"/>
      <c r="L24" s="1"/>
      <c r="M24" s="1"/>
      <c r="N24" s="1"/>
    </row>
    <row r="25" spans="1:14" x14ac:dyDescent="0.2">
      <c r="A25" s="1"/>
      <c r="B25" s="1"/>
      <c r="C25" s="1"/>
      <c r="D25" s="1"/>
      <c r="E25" s="1"/>
      <c r="F25" s="1"/>
      <c r="G25" s="1"/>
      <c r="H25" s="1"/>
      <c r="I25" s="1"/>
      <c r="J25" s="1"/>
      <c r="K25" s="1"/>
      <c r="L25" s="1"/>
      <c r="M25" s="1"/>
      <c r="N25" s="1"/>
    </row>
    <row r="26" spans="1:14" x14ac:dyDescent="0.2">
      <c r="A26" s="1"/>
      <c r="B26" s="1"/>
      <c r="C26" s="1"/>
      <c r="D26" s="1"/>
      <c r="E26" s="1"/>
      <c r="F26" s="1"/>
      <c r="G26" s="1"/>
      <c r="H26" s="1"/>
      <c r="I26" s="1"/>
      <c r="J26" s="1"/>
      <c r="K26" s="1"/>
      <c r="L26" s="1"/>
      <c r="M26" s="1"/>
      <c r="N26" s="1"/>
    </row>
    <row r="27" spans="1:14" x14ac:dyDescent="0.2">
      <c r="A27" s="1"/>
      <c r="B27" s="1"/>
      <c r="C27" s="1"/>
      <c r="D27" s="1"/>
      <c r="E27" s="1"/>
      <c r="F27" s="1"/>
      <c r="G27" s="1"/>
      <c r="H27" s="1"/>
      <c r="I27" s="1"/>
      <c r="J27" s="1"/>
      <c r="K27" s="1"/>
      <c r="L27" s="1"/>
      <c r="M27" s="1"/>
      <c r="N27" s="1"/>
    </row>
    <row r="28" spans="1:14" x14ac:dyDescent="0.2">
      <c r="A28" s="1"/>
      <c r="B28" s="1"/>
      <c r="C28" s="1"/>
      <c r="D28" s="1"/>
      <c r="E28" s="1"/>
      <c r="F28" s="1"/>
      <c r="G28" s="1"/>
      <c r="H28" s="1"/>
      <c r="I28" s="1"/>
      <c r="J28" s="1"/>
      <c r="K28" s="1"/>
      <c r="L28" s="1"/>
      <c r="M28" s="1"/>
      <c r="N28" s="1"/>
    </row>
    <row r="29" spans="1:14" x14ac:dyDescent="0.2">
      <c r="A29" s="1"/>
      <c r="B29" s="1"/>
      <c r="C29" s="1"/>
      <c r="D29" s="1"/>
      <c r="E29" s="1"/>
      <c r="F29" s="1"/>
      <c r="G29" s="1"/>
      <c r="H29" s="1"/>
      <c r="I29" s="1"/>
      <c r="J29" s="1"/>
      <c r="K29" s="1"/>
      <c r="L29" s="1"/>
      <c r="M29" s="1"/>
      <c r="N29" s="1"/>
    </row>
    <row r="30" spans="1:14" x14ac:dyDescent="0.2">
      <c r="A30" s="1"/>
      <c r="B30" s="1"/>
      <c r="C30" s="1"/>
      <c r="D30" s="1"/>
      <c r="E30" s="1"/>
      <c r="F30" s="1"/>
      <c r="G30" s="1"/>
      <c r="H30" s="1"/>
      <c r="I30" s="1"/>
      <c r="J30" s="1"/>
      <c r="K30" s="1"/>
      <c r="L30" s="1"/>
      <c r="M30" s="1"/>
      <c r="N30" s="1"/>
    </row>
    <row r="31" spans="1:14" x14ac:dyDescent="0.2">
      <c r="A31" s="1"/>
      <c r="B31" s="1"/>
      <c r="C31" s="1"/>
      <c r="D31" s="1"/>
      <c r="E31" s="1"/>
      <c r="F31" s="1"/>
      <c r="G31" s="1"/>
      <c r="H31" s="1"/>
      <c r="I31" s="1"/>
      <c r="J31" s="1"/>
      <c r="K31" s="1"/>
      <c r="L31" s="1"/>
      <c r="M31" s="1"/>
      <c r="N31" s="1"/>
    </row>
    <row r="32" spans="1:14" x14ac:dyDescent="0.2">
      <c r="A32" s="1"/>
      <c r="B32" s="1"/>
      <c r="C32" s="1"/>
      <c r="D32" s="1"/>
      <c r="E32" s="1"/>
      <c r="F32" s="1"/>
      <c r="G32" s="1"/>
      <c r="H32" s="1"/>
      <c r="I32" s="1"/>
      <c r="J32" s="1"/>
      <c r="K32" s="1"/>
      <c r="L32" s="1"/>
      <c r="M32" s="1"/>
      <c r="N32" s="1"/>
    </row>
    <row r="33" spans="1:14" x14ac:dyDescent="0.2">
      <c r="A33" s="1"/>
      <c r="B33" s="1"/>
      <c r="C33" s="1"/>
      <c r="D33" s="1"/>
      <c r="E33" s="1"/>
      <c r="F33" s="1"/>
      <c r="G33" s="1"/>
      <c r="H33" s="1"/>
      <c r="I33" s="1"/>
      <c r="J33" s="1"/>
      <c r="K33" s="1"/>
      <c r="L33" s="1"/>
      <c r="M33" s="1"/>
      <c r="N33" s="1"/>
    </row>
    <row r="34" spans="1:14" x14ac:dyDescent="0.2">
      <c r="A34" s="1"/>
      <c r="B34" s="1"/>
      <c r="C34" s="1"/>
      <c r="D34" s="1"/>
      <c r="E34" s="1"/>
      <c r="F34" s="1"/>
      <c r="G34" s="1"/>
      <c r="H34" s="1"/>
      <c r="I34" s="1"/>
      <c r="J34" s="1"/>
      <c r="K34" s="1"/>
      <c r="L34" s="1"/>
      <c r="M34" s="1"/>
      <c r="N34" s="1"/>
    </row>
    <row r="35" spans="1:14" x14ac:dyDescent="0.2">
      <c r="A35" s="1"/>
      <c r="B35" s="1"/>
      <c r="C35" s="1"/>
      <c r="D35" s="1"/>
      <c r="E35" s="1"/>
      <c r="F35" s="1"/>
      <c r="G35" s="1"/>
      <c r="H35" s="1"/>
      <c r="I35" s="1"/>
      <c r="J35" s="1"/>
      <c r="K35" s="1"/>
      <c r="L35" s="1"/>
      <c r="M35" s="1"/>
      <c r="N35" s="1"/>
    </row>
    <row r="36" spans="1:14" x14ac:dyDescent="0.2">
      <c r="A36" s="1"/>
      <c r="B36" s="1"/>
      <c r="C36" s="1"/>
      <c r="D36" s="1"/>
      <c r="E36" s="1"/>
      <c r="F36" s="1"/>
      <c r="G36" s="1"/>
      <c r="H36" s="1"/>
      <c r="I36" s="1"/>
      <c r="J36" s="1"/>
      <c r="K36" s="1"/>
      <c r="L36" s="1"/>
      <c r="M36" s="1"/>
      <c r="N36" s="1"/>
    </row>
    <row r="37" spans="1:14" x14ac:dyDescent="0.2">
      <c r="A37" s="1"/>
      <c r="B37" s="1"/>
      <c r="C37" s="1"/>
      <c r="D37" s="1"/>
      <c r="E37" s="1"/>
      <c r="F37" s="1"/>
      <c r="G37" s="1"/>
      <c r="H37" s="1"/>
      <c r="I37" s="1"/>
      <c r="J37" s="1"/>
      <c r="K37" s="1"/>
      <c r="L37" s="1"/>
      <c r="M37" s="1"/>
      <c r="N37" s="1"/>
    </row>
  </sheetData>
  <phoneticPr fontId="11"/>
  <pageMargins left="0.7" right="0.7" top="0.75" bottom="0.75" header="0.3" footer="0.3"/>
  <pageSetup paperSize="8"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J40"/>
  <sheetViews>
    <sheetView showGridLines="0" view="pageBreakPreview" zoomScale="98" zoomScaleNormal="73" zoomScaleSheetLayoutView="98" workbookViewId="0">
      <pane ySplit="3" topLeftCell="A4" activePane="bottomLeft" state="frozen"/>
      <selection activeCell="U2" sqref="U2"/>
      <selection pane="bottomLeft" activeCell="J27" sqref="J27"/>
    </sheetView>
  </sheetViews>
  <sheetFormatPr defaultRowHeight="14.4" x14ac:dyDescent="0.2"/>
  <cols>
    <col min="1" max="1" width="2.5" customWidth="1"/>
    <col min="2" max="3" width="3.69921875" customWidth="1"/>
    <col min="4" max="4" width="26.8984375" customWidth="1"/>
    <col min="5" max="5" width="11.8984375" customWidth="1"/>
    <col min="6" max="6" width="10.59765625" style="142" customWidth="1"/>
    <col min="7" max="9" width="11.59765625" customWidth="1"/>
    <col min="10" max="10" width="13.5" customWidth="1"/>
    <col min="11" max="11" width="3.796875" customWidth="1"/>
  </cols>
  <sheetData>
    <row r="1" spans="1:10" ht="28.2" customHeight="1" thickBot="1" x14ac:dyDescent="0.25">
      <c r="B1" s="696" t="s">
        <v>490</v>
      </c>
      <c r="J1" t="s">
        <v>496</v>
      </c>
    </row>
    <row r="2" spans="1:10" ht="27" customHeight="1" x14ac:dyDescent="0.2">
      <c r="A2" s="58"/>
      <c r="B2" s="748"/>
      <c r="C2" s="749"/>
      <c r="D2" s="750"/>
      <c r="E2" s="754" t="s">
        <v>452</v>
      </c>
      <c r="F2" s="755"/>
      <c r="G2" s="754" t="s">
        <v>404</v>
      </c>
      <c r="H2" s="755"/>
      <c r="I2" s="738" t="s">
        <v>457</v>
      </c>
      <c r="J2" s="738" t="s">
        <v>458</v>
      </c>
    </row>
    <row r="3" spans="1:10" ht="18" customHeight="1" thickBot="1" x14ac:dyDescent="0.25">
      <c r="A3" s="58"/>
      <c r="B3" s="751"/>
      <c r="C3" s="752"/>
      <c r="D3" s="753"/>
      <c r="E3" s="612" t="s">
        <v>120</v>
      </c>
      <c r="F3" s="613" t="s">
        <v>121</v>
      </c>
      <c r="G3" s="612" t="s">
        <v>133</v>
      </c>
      <c r="H3" s="613" t="s">
        <v>121</v>
      </c>
      <c r="I3" s="739"/>
      <c r="J3" s="739"/>
    </row>
    <row r="4" spans="1:10" ht="27" customHeight="1" thickBot="1" x14ac:dyDescent="0.25">
      <c r="A4" s="58"/>
      <c r="B4" s="742" t="s">
        <v>122</v>
      </c>
      <c r="C4" s="747"/>
      <c r="D4" s="743"/>
      <c r="E4" s="614">
        <v>55229</v>
      </c>
      <c r="F4" s="676">
        <v>1</v>
      </c>
      <c r="G4" s="614">
        <v>61745</v>
      </c>
      <c r="H4" s="676">
        <v>1</v>
      </c>
      <c r="I4" s="615">
        <f>SUM(E4-G4)</f>
        <v>-6516</v>
      </c>
      <c r="J4" s="685">
        <f>ROUND(I4/G4,3)</f>
        <v>-0.106</v>
      </c>
    </row>
    <row r="5" spans="1:10" ht="27" customHeight="1" x14ac:dyDescent="0.2">
      <c r="A5" s="58"/>
      <c r="B5" s="740"/>
      <c r="C5" s="742" t="s">
        <v>123</v>
      </c>
      <c r="D5" s="743"/>
      <c r="E5" s="683">
        <f>E7+E9+E11+E13+E15+E17+E19</f>
        <v>31985</v>
      </c>
      <c r="F5" s="677">
        <f>E5/E4</f>
        <v>0.57913415053685569</v>
      </c>
      <c r="G5" s="683">
        <v>35328</v>
      </c>
      <c r="H5" s="677">
        <f>G5/G4</f>
        <v>0.57215968904364722</v>
      </c>
      <c r="I5" s="616">
        <f>SUM(E5-G5)</f>
        <v>-3343</v>
      </c>
      <c r="J5" s="685">
        <f>ROUND(I5/G5,3)</f>
        <v>-9.5000000000000001E-2</v>
      </c>
    </row>
    <row r="6" spans="1:10" ht="18" customHeight="1" x14ac:dyDescent="0.2">
      <c r="A6" s="58"/>
      <c r="B6" s="740"/>
      <c r="C6" s="74"/>
      <c r="D6" s="75" t="s">
        <v>124</v>
      </c>
      <c r="E6" s="617"/>
      <c r="F6" s="678">
        <v>1</v>
      </c>
      <c r="G6" s="617"/>
      <c r="H6" s="678">
        <v>1</v>
      </c>
      <c r="I6" s="618"/>
      <c r="J6" s="686"/>
    </row>
    <row r="7" spans="1:10" ht="27" customHeight="1" x14ac:dyDescent="0.2">
      <c r="A7" s="58"/>
      <c r="B7" s="740"/>
      <c r="C7" s="744"/>
      <c r="D7" s="76" t="s">
        <v>125</v>
      </c>
      <c r="E7" s="619">
        <v>6452</v>
      </c>
      <c r="F7" s="679">
        <f>E7/E4</f>
        <v>0.1168226837349943</v>
      </c>
      <c r="G7" s="619">
        <v>5994</v>
      </c>
      <c r="H7" s="679">
        <f>G7/G4</f>
        <v>9.70766863713661E-2</v>
      </c>
      <c r="I7" s="620">
        <f>SUM(E7-G7)</f>
        <v>458</v>
      </c>
      <c r="J7" s="687">
        <f>ROUND(I7/G7,3)</f>
        <v>7.5999999999999998E-2</v>
      </c>
    </row>
    <row r="8" spans="1:10" ht="18" customHeight="1" x14ac:dyDescent="0.2">
      <c r="A8" s="58"/>
      <c r="B8" s="740"/>
      <c r="C8" s="744"/>
      <c r="D8" s="77" t="s">
        <v>124</v>
      </c>
      <c r="E8" s="617"/>
      <c r="F8" s="678">
        <f>E7/E5</f>
        <v>0.20171955604189465</v>
      </c>
      <c r="G8" s="617"/>
      <c r="H8" s="678">
        <f>G7/G5</f>
        <v>0.16966711956521738</v>
      </c>
      <c r="I8" s="618"/>
      <c r="J8" s="686"/>
    </row>
    <row r="9" spans="1:10" ht="27" customHeight="1" x14ac:dyDescent="0.2">
      <c r="A9" s="58"/>
      <c r="B9" s="740"/>
      <c r="C9" s="744"/>
      <c r="D9" s="76" t="s">
        <v>126</v>
      </c>
      <c r="E9" s="619">
        <v>21854</v>
      </c>
      <c r="F9" s="679">
        <f>E9/E4</f>
        <v>0.39569791232866791</v>
      </c>
      <c r="G9" s="619">
        <v>25633</v>
      </c>
      <c r="H9" s="679">
        <f>G9/G4</f>
        <v>0.41514292655275731</v>
      </c>
      <c r="I9" s="620">
        <f>SUM(E9-G9)</f>
        <v>-3779</v>
      </c>
      <c r="J9" s="687">
        <f>ROUND(I9/G9,3)</f>
        <v>-0.14699999999999999</v>
      </c>
    </row>
    <row r="10" spans="1:10" ht="18" customHeight="1" x14ac:dyDescent="0.2">
      <c r="A10" s="58"/>
      <c r="B10" s="740"/>
      <c r="C10" s="744"/>
      <c r="D10" s="77" t="s">
        <v>124</v>
      </c>
      <c r="E10" s="617"/>
      <c r="F10" s="678">
        <f>E9/E5</f>
        <v>0.68325777708300761</v>
      </c>
      <c r="G10" s="617"/>
      <c r="H10" s="678">
        <f>G9/G5</f>
        <v>0.7255717844202898</v>
      </c>
      <c r="I10" s="618"/>
      <c r="J10" s="686"/>
    </row>
    <row r="11" spans="1:10" ht="27" customHeight="1" x14ac:dyDescent="0.2">
      <c r="A11" s="58"/>
      <c r="B11" s="740"/>
      <c r="C11" s="744"/>
      <c r="D11" s="78" t="s">
        <v>127</v>
      </c>
      <c r="E11" s="614">
        <v>457</v>
      </c>
      <c r="F11" s="680">
        <f>E11/E4</f>
        <v>8.2746383240688767E-3</v>
      </c>
      <c r="G11" s="614">
        <v>511</v>
      </c>
      <c r="H11" s="680">
        <f>G11/G4</f>
        <v>8.2759737630577375E-3</v>
      </c>
      <c r="I11" s="620">
        <f>SUM(E11-G11)</f>
        <v>-54</v>
      </c>
      <c r="J11" s="688">
        <f>ROUND(I11/G11,3)</f>
        <v>-0.106</v>
      </c>
    </row>
    <row r="12" spans="1:10" ht="18" customHeight="1" x14ac:dyDescent="0.2">
      <c r="A12" s="58"/>
      <c r="B12" s="740"/>
      <c r="C12" s="744"/>
      <c r="D12" s="77" t="s">
        <v>124</v>
      </c>
      <c r="E12" s="617"/>
      <c r="F12" s="678">
        <f>E11/E5</f>
        <v>1.4287947475379084E-2</v>
      </c>
      <c r="G12" s="617"/>
      <c r="H12" s="678">
        <f>G11/G5</f>
        <v>1.4464447463768116E-2</v>
      </c>
      <c r="I12" s="618"/>
      <c r="J12" s="686"/>
    </row>
    <row r="13" spans="1:10" ht="27" customHeight="1" x14ac:dyDescent="0.2">
      <c r="A13" s="58"/>
      <c r="B13" s="740"/>
      <c r="C13" s="744"/>
      <c r="D13" s="78" t="s">
        <v>128</v>
      </c>
      <c r="E13" s="614">
        <v>2310</v>
      </c>
      <c r="F13" s="680">
        <f>E13/E4</f>
        <v>4.1825852360173096E-2</v>
      </c>
      <c r="G13" s="614">
        <v>2251</v>
      </c>
      <c r="H13" s="680">
        <f>G13/G4</f>
        <v>3.6456393230221068E-2</v>
      </c>
      <c r="I13" s="620">
        <f>SUM(E13-G13)</f>
        <v>59</v>
      </c>
      <c r="J13" s="688">
        <f>ROUND(I13/G13,3)</f>
        <v>2.5999999999999999E-2</v>
      </c>
    </row>
    <row r="14" spans="1:10" ht="18" customHeight="1" x14ac:dyDescent="0.2">
      <c r="A14" s="58"/>
      <c r="B14" s="740"/>
      <c r="C14" s="744"/>
      <c r="D14" s="77" t="s">
        <v>124</v>
      </c>
      <c r="E14" s="617"/>
      <c r="F14" s="678">
        <f>E13/E5</f>
        <v>7.2221353759574794E-2</v>
      </c>
      <c r="G14" s="617"/>
      <c r="H14" s="678">
        <f>G13/G5</f>
        <v>6.3717164855072464E-2</v>
      </c>
      <c r="I14" s="618"/>
      <c r="J14" s="686"/>
    </row>
    <row r="15" spans="1:10" ht="27" customHeight="1" x14ac:dyDescent="0.2">
      <c r="A15" s="58"/>
      <c r="B15" s="740"/>
      <c r="C15" s="744"/>
      <c r="D15" s="76" t="s">
        <v>129</v>
      </c>
      <c r="E15" s="619">
        <v>178</v>
      </c>
      <c r="F15" s="679">
        <f>E15/E4</f>
        <v>3.2229444675804376E-3</v>
      </c>
      <c r="G15" s="619">
        <v>280</v>
      </c>
      <c r="H15" s="679">
        <f>G15/G4</f>
        <v>4.5347801441412263E-3</v>
      </c>
      <c r="I15" s="620">
        <f>SUM(E15-G15)</f>
        <v>-102</v>
      </c>
      <c r="J15" s="687">
        <f>ROUND(I15/G15,3)</f>
        <v>-0.36399999999999999</v>
      </c>
    </row>
    <row r="16" spans="1:10" ht="18" customHeight="1" x14ac:dyDescent="0.2">
      <c r="A16" s="58"/>
      <c r="B16" s="740"/>
      <c r="C16" s="744"/>
      <c r="D16" s="77" t="s">
        <v>124</v>
      </c>
      <c r="E16" s="617"/>
      <c r="F16" s="678">
        <f>E15/E5</f>
        <v>5.5651086446771927E-3</v>
      </c>
      <c r="G16" s="617"/>
      <c r="H16" s="678">
        <f>G15/G5</f>
        <v>7.9257246376811599E-3</v>
      </c>
      <c r="I16" s="618"/>
      <c r="J16" s="686"/>
    </row>
    <row r="17" spans="1:10" ht="27" customHeight="1" x14ac:dyDescent="0.2">
      <c r="A17" s="58"/>
      <c r="B17" s="740"/>
      <c r="C17" s="744"/>
      <c r="D17" s="79" t="s">
        <v>130</v>
      </c>
      <c r="E17" s="614">
        <v>465</v>
      </c>
      <c r="F17" s="679">
        <f>E17/E4</f>
        <v>8.419489760814065E-3</v>
      </c>
      <c r="G17" s="614">
        <v>410</v>
      </c>
      <c r="H17" s="679">
        <f>G17/G4</f>
        <v>6.6402137824925099E-3</v>
      </c>
      <c r="I17" s="620">
        <f>SUM(E17-G17)</f>
        <v>55</v>
      </c>
      <c r="J17" s="687">
        <f>ROUND(I17/G17,3)</f>
        <v>0.13400000000000001</v>
      </c>
    </row>
    <row r="18" spans="1:10" ht="18" customHeight="1" x14ac:dyDescent="0.2">
      <c r="A18" s="58"/>
      <c r="B18" s="740"/>
      <c r="C18" s="744"/>
      <c r="D18" s="77" t="s">
        <v>124</v>
      </c>
      <c r="E18" s="614"/>
      <c r="F18" s="678">
        <f>E17/E5</f>
        <v>1.4538064717836486E-2</v>
      </c>
      <c r="G18" s="614"/>
      <c r="H18" s="678">
        <f>G17/G5</f>
        <v>1.160552536231884E-2</v>
      </c>
      <c r="I18" s="621"/>
      <c r="J18" s="688"/>
    </row>
    <row r="19" spans="1:10" ht="27" customHeight="1" x14ac:dyDescent="0.2">
      <c r="A19" s="58"/>
      <c r="B19" s="740"/>
      <c r="C19" s="744"/>
      <c r="D19" s="76" t="s">
        <v>428</v>
      </c>
      <c r="E19" s="619">
        <v>269</v>
      </c>
      <c r="F19" s="679">
        <f>E19/E4</f>
        <v>4.8706295605569537E-3</v>
      </c>
      <c r="G19" s="619">
        <v>249</v>
      </c>
      <c r="H19" s="679">
        <f>G19/G4</f>
        <v>4.0327151996113041E-3</v>
      </c>
      <c r="I19" s="620">
        <f>SUM(E19-G19)</f>
        <v>20</v>
      </c>
      <c r="J19" s="687">
        <f>ROUND(I19/G19,3)</f>
        <v>0.08</v>
      </c>
    </row>
    <row r="20" spans="1:10" ht="18" customHeight="1" thickBot="1" x14ac:dyDescent="0.25">
      <c r="A20" s="58"/>
      <c r="B20" s="740"/>
      <c r="C20" s="80"/>
      <c r="D20" s="81" t="s">
        <v>124</v>
      </c>
      <c r="E20" s="622"/>
      <c r="F20" s="681">
        <f>E19/E5</f>
        <v>8.4101922776301397E-3</v>
      </c>
      <c r="G20" s="622"/>
      <c r="H20" s="681">
        <f>G19/G5</f>
        <v>7.048233695652174E-3</v>
      </c>
      <c r="I20" s="623"/>
      <c r="J20" s="689"/>
    </row>
    <row r="21" spans="1:10" ht="27" customHeight="1" thickBot="1" x14ac:dyDescent="0.25">
      <c r="A21" s="58"/>
      <c r="B21" s="740"/>
      <c r="C21" s="745" t="s">
        <v>131</v>
      </c>
      <c r="D21" s="746"/>
      <c r="E21" s="684">
        <v>11007</v>
      </c>
      <c r="F21" s="682">
        <f>E21/E4</f>
        <v>0.19929747053178584</v>
      </c>
      <c r="G21" s="684">
        <v>12510</v>
      </c>
      <c r="H21" s="682">
        <f>G21/G4</f>
        <v>0.20260749858288121</v>
      </c>
      <c r="I21" s="624">
        <f>SUM(E21-G21)</f>
        <v>-1503</v>
      </c>
      <c r="J21" s="690">
        <f>ROUND(I21/G21,3)</f>
        <v>-0.12</v>
      </c>
    </row>
    <row r="22" spans="1:10" ht="27" customHeight="1" thickBot="1" x14ac:dyDescent="0.25">
      <c r="A22" s="58"/>
      <c r="B22" s="741"/>
      <c r="C22" s="745" t="s">
        <v>132</v>
      </c>
      <c r="D22" s="746"/>
      <c r="E22" s="684">
        <v>12237</v>
      </c>
      <c r="F22" s="682">
        <f>E22/E4</f>
        <v>0.22156837893135853</v>
      </c>
      <c r="G22" s="684">
        <v>13907</v>
      </c>
      <c r="H22" s="682">
        <f>G22/G4</f>
        <v>0.22523281237347154</v>
      </c>
      <c r="I22" s="624">
        <f>E22-G22</f>
        <v>-1670</v>
      </c>
      <c r="J22" s="690">
        <f>ROUND(I22/G22,3)</f>
        <v>-0.12</v>
      </c>
    </row>
    <row r="24" spans="1:10" x14ac:dyDescent="0.2">
      <c r="B24" s="697" t="s">
        <v>476</v>
      </c>
    </row>
    <row r="25" spans="1:10" x14ac:dyDescent="0.2">
      <c r="B25" s="697" t="s">
        <v>477</v>
      </c>
    </row>
    <row r="26" spans="1:10" x14ac:dyDescent="0.2">
      <c r="B26" s="698"/>
      <c r="C26" s="656" t="s">
        <v>488</v>
      </c>
      <c r="D26" s="656"/>
    </row>
    <row r="27" spans="1:10" x14ac:dyDescent="0.2">
      <c r="B27" s="698"/>
      <c r="C27" s="656" t="s">
        <v>489</v>
      </c>
      <c r="D27" s="656"/>
    </row>
    <row r="28" spans="1:10" x14ac:dyDescent="0.2">
      <c r="B28" s="699" t="s">
        <v>478</v>
      </c>
    </row>
    <row r="29" spans="1:10" x14ac:dyDescent="0.2">
      <c r="B29" s="697" t="s">
        <v>479</v>
      </c>
    </row>
    <row r="30" spans="1:10" x14ac:dyDescent="0.2">
      <c r="B30" s="698"/>
      <c r="C30" s="656"/>
      <c r="D30" s="656" t="s">
        <v>484</v>
      </c>
    </row>
    <row r="31" spans="1:10" x14ac:dyDescent="0.2">
      <c r="B31" s="697" t="s">
        <v>480</v>
      </c>
    </row>
    <row r="32" spans="1:10" x14ac:dyDescent="0.2">
      <c r="B32" s="697" t="s">
        <v>481</v>
      </c>
    </row>
    <row r="33" spans="2:4" x14ac:dyDescent="0.2">
      <c r="B33" s="698"/>
      <c r="C33" s="656"/>
      <c r="D33" s="656" t="s">
        <v>485</v>
      </c>
    </row>
    <row r="34" spans="2:4" x14ac:dyDescent="0.2">
      <c r="B34" s="697" t="s">
        <v>493</v>
      </c>
    </row>
    <row r="35" spans="2:4" x14ac:dyDescent="0.2">
      <c r="B35" s="698"/>
      <c r="C35" s="656"/>
      <c r="D35" s="656" t="s">
        <v>494</v>
      </c>
    </row>
    <row r="36" spans="2:4" x14ac:dyDescent="0.2">
      <c r="B36" s="697" t="s">
        <v>482</v>
      </c>
    </row>
    <row r="37" spans="2:4" x14ac:dyDescent="0.2">
      <c r="B37" s="697"/>
      <c r="D37" s="656" t="s">
        <v>486</v>
      </c>
    </row>
    <row r="38" spans="2:4" x14ac:dyDescent="0.2">
      <c r="B38" s="697" t="s">
        <v>483</v>
      </c>
    </row>
    <row r="39" spans="2:4" x14ac:dyDescent="0.2">
      <c r="B39" s="697"/>
      <c r="D39" s="208" t="s">
        <v>487</v>
      </c>
    </row>
    <row r="40" spans="2:4" x14ac:dyDescent="0.2">
      <c r="B40" s="697" t="s">
        <v>495</v>
      </c>
    </row>
  </sheetData>
  <mergeCells count="11">
    <mergeCell ref="J2:J3"/>
    <mergeCell ref="B5:B22"/>
    <mergeCell ref="C5:D5"/>
    <mergeCell ref="C7:C19"/>
    <mergeCell ref="C21:D21"/>
    <mergeCell ref="C22:D22"/>
    <mergeCell ref="B4:D4"/>
    <mergeCell ref="B2:D3"/>
    <mergeCell ref="E2:F2"/>
    <mergeCell ref="G2:H2"/>
    <mergeCell ref="I2:I3"/>
  </mergeCells>
  <phoneticPr fontId="11"/>
  <pageMargins left="0.7" right="0.7" top="0.75" bottom="0.75" header="0.3" footer="0.3"/>
  <pageSetup paperSize="9" scale="76" orientation="portrait" r:id="rId1"/>
  <ignoredErrors>
    <ignoredError sqref="F5"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pageSetUpPr fitToPage="1"/>
  </sheetPr>
  <dimension ref="A3:R117"/>
  <sheetViews>
    <sheetView view="pageBreakPreview" topLeftCell="A19" zoomScale="80" zoomScaleNormal="130" zoomScaleSheetLayoutView="80" workbookViewId="0">
      <selection activeCell="D48" sqref="D48"/>
    </sheetView>
  </sheetViews>
  <sheetFormatPr defaultRowHeight="14.4" x14ac:dyDescent="0.2"/>
  <sheetData>
    <row r="3" spans="2:14" x14ac:dyDescent="0.2">
      <c r="B3" s="156"/>
      <c r="C3" s="156"/>
      <c r="D3" s="157"/>
      <c r="L3" s="156"/>
      <c r="M3" s="156"/>
    </row>
    <row r="4" spans="2:14" x14ac:dyDescent="0.2">
      <c r="B4" t="s">
        <v>270</v>
      </c>
      <c r="L4" t="s">
        <v>139</v>
      </c>
    </row>
    <row r="5" spans="2:14" x14ac:dyDescent="0.2">
      <c r="C5" t="s">
        <v>357</v>
      </c>
      <c r="D5" t="s">
        <v>360</v>
      </c>
      <c r="M5" t="s">
        <v>357</v>
      </c>
      <c r="N5" t="s">
        <v>360</v>
      </c>
    </row>
    <row r="6" spans="2:14" x14ac:dyDescent="0.2">
      <c r="B6" s="158" t="s">
        <v>216</v>
      </c>
      <c r="C6" s="159">
        <v>175</v>
      </c>
      <c r="D6" s="159">
        <v>186</v>
      </c>
      <c r="E6" s="160"/>
      <c r="F6" s="160"/>
      <c r="G6" s="160"/>
      <c r="H6" s="160"/>
      <c r="I6" s="160"/>
      <c r="L6" s="158" t="s">
        <v>216</v>
      </c>
      <c r="M6" s="159">
        <v>3</v>
      </c>
      <c r="N6" s="159">
        <v>5</v>
      </c>
    </row>
    <row r="7" spans="2:14" x14ac:dyDescent="0.2">
      <c r="B7" s="158" t="s">
        <v>217</v>
      </c>
      <c r="C7" s="159">
        <v>1659</v>
      </c>
      <c r="D7" s="159">
        <v>1625</v>
      </c>
      <c r="E7" s="160"/>
      <c r="F7" s="160"/>
      <c r="G7" s="160"/>
      <c r="H7" s="160"/>
      <c r="I7" s="160"/>
      <c r="L7" s="158" t="s">
        <v>217</v>
      </c>
      <c r="M7" s="159">
        <v>4</v>
      </c>
      <c r="N7" s="159">
        <v>9</v>
      </c>
    </row>
    <row r="8" spans="2:14" x14ac:dyDescent="0.2">
      <c r="B8" s="158" t="s">
        <v>218</v>
      </c>
      <c r="C8" s="159">
        <v>2037</v>
      </c>
      <c r="D8" s="159">
        <v>1882</v>
      </c>
      <c r="E8" s="160"/>
      <c r="F8" s="160"/>
      <c r="G8" s="160"/>
      <c r="H8" s="160"/>
      <c r="I8" s="160"/>
      <c r="L8" s="158" t="s">
        <v>218</v>
      </c>
      <c r="M8" s="159">
        <v>9</v>
      </c>
      <c r="N8" s="159">
        <v>11</v>
      </c>
    </row>
    <row r="9" spans="2:14" x14ac:dyDescent="0.2">
      <c r="B9" s="158" t="s">
        <v>219</v>
      </c>
      <c r="C9" s="159">
        <v>2541</v>
      </c>
      <c r="D9" s="159">
        <v>2398</v>
      </c>
      <c r="E9" s="160"/>
      <c r="F9" s="160"/>
      <c r="G9" s="160"/>
      <c r="H9" s="160"/>
      <c r="I9" s="160"/>
      <c r="L9" s="158" t="s">
        <v>219</v>
      </c>
      <c r="M9" s="159">
        <v>19</v>
      </c>
      <c r="N9" s="159">
        <v>33</v>
      </c>
    </row>
    <row r="10" spans="2:14" x14ac:dyDescent="0.2">
      <c r="B10" s="158" t="s">
        <v>220</v>
      </c>
      <c r="C10" s="159">
        <v>2396</v>
      </c>
      <c r="D10" s="159">
        <v>2362</v>
      </c>
      <c r="E10" s="160"/>
      <c r="F10" s="160"/>
      <c r="G10" s="160"/>
      <c r="H10" s="160"/>
      <c r="I10" s="160"/>
      <c r="L10" s="158" t="s">
        <v>220</v>
      </c>
      <c r="M10" s="159">
        <v>27</v>
      </c>
      <c r="N10" s="159">
        <v>22</v>
      </c>
    </row>
    <row r="11" spans="2:14" x14ac:dyDescent="0.2">
      <c r="B11" s="158" t="s">
        <v>221</v>
      </c>
      <c r="C11" s="159">
        <v>1841</v>
      </c>
      <c r="D11" s="159">
        <v>1823</v>
      </c>
      <c r="E11" s="160"/>
      <c r="F11" s="160"/>
      <c r="G11" s="160"/>
      <c r="H11" s="160"/>
      <c r="I11" s="160"/>
      <c r="L11" s="158" t="s">
        <v>221</v>
      </c>
      <c r="M11" s="159">
        <v>16</v>
      </c>
      <c r="N11" s="159">
        <v>23</v>
      </c>
    </row>
    <row r="12" spans="2:14" x14ac:dyDescent="0.2">
      <c r="B12" s="158" t="s">
        <v>222</v>
      </c>
      <c r="C12" s="159">
        <v>1864</v>
      </c>
      <c r="D12" s="159">
        <v>1990</v>
      </c>
      <c r="E12" s="160"/>
      <c r="F12" s="160"/>
      <c r="G12" s="160"/>
      <c r="H12" s="160"/>
      <c r="I12" s="160"/>
      <c r="L12" s="158" t="s">
        <v>222</v>
      </c>
      <c r="M12" s="159">
        <v>27</v>
      </c>
      <c r="N12" s="159">
        <v>29</v>
      </c>
    </row>
    <row r="13" spans="2:14" x14ac:dyDescent="0.2">
      <c r="B13" s="158" t="s">
        <v>223</v>
      </c>
      <c r="C13" s="159">
        <v>896</v>
      </c>
      <c r="D13" s="159">
        <v>884</v>
      </c>
      <c r="E13" s="160"/>
      <c r="F13" s="160"/>
      <c r="G13" s="160"/>
      <c r="H13" s="160"/>
      <c r="I13" s="160"/>
      <c r="L13" s="158" t="s">
        <v>223</v>
      </c>
      <c r="M13" s="159">
        <v>33</v>
      </c>
      <c r="N13" s="159">
        <v>10</v>
      </c>
    </row>
    <row r="14" spans="2:14" x14ac:dyDescent="0.2">
      <c r="B14" s="158" t="s">
        <v>224</v>
      </c>
      <c r="C14" s="159">
        <v>1292</v>
      </c>
      <c r="D14" s="159">
        <v>1178</v>
      </c>
      <c r="E14" s="160"/>
      <c r="F14" s="160"/>
      <c r="G14" s="160"/>
      <c r="H14" s="160"/>
      <c r="I14" s="160"/>
      <c r="L14" s="158" t="s">
        <v>224</v>
      </c>
      <c r="M14" s="159">
        <v>11</v>
      </c>
      <c r="N14" s="159">
        <v>23</v>
      </c>
    </row>
    <row r="15" spans="2:14" x14ac:dyDescent="0.2">
      <c r="B15" s="158" t="s">
        <v>225</v>
      </c>
      <c r="C15" s="159">
        <f>SUM(C6:C14)</f>
        <v>14701</v>
      </c>
      <c r="D15" s="159">
        <f>SUM(D6:D14)</f>
        <v>14328</v>
      </c>
      <c r="E15" s="160"/>
      <c r="F15" s="160"/>
      <c r="G15" s="160"/>
      <c r="H15" s="160"/>
      <c r="I15" s="160"/>
      <c r="L15" s="158" t="s">
        <v>225</v>
      </c>
      <c r="M15" s="159">
        <f>SUM(M6:M14)</f>
        <v>149</v>
      </c>
      <c r="N15" s="159">
        <f>SUM(N6:N14)</f>
        <v>165</v>
      </c>
    </row>
    <row r="18" spans="2:14" x14ac:dyDescent="0.2">
      <c r="B18" s="156"/>
      <c r="L18" s="156"/>
    </row>
    <row r="19" spans="2:14" x14ac:dyDescent="0.2">
      <c r="B19" t="s">
        <v>137</v>
      </c>
      <c r="L19" t="s">
        <v>140</v>
      </c>
    </row>
    <row r="20" spans="2:14" x14ac:dyDescent="0.2">
      <c r="C20" t="s">
        <v>357</v>
      </c>
      <c r="D20" t="s">
        <v>360</v>
      </c>
      <c r="M20" t="s">
        <v>357</v>
      </c>
      <c r="N20" t="s">
        <v>360</v>
      </c>
    </row>
    <row r="21" spans="2:14" x14ac:dyDescent="0.2">
      <c r="B21" s="158" t="s">
        <v>216</v>
      </c>
      <c r="C21" s="159">
        <v>48</v>
      </c>
      <c r="D21" s="159">
        <v>95</v>
      </c>
      <c r="E21" s="160"/>
      <c r="F21" s="160"/>
      <c r="G21" s="160"/>
      <c r="H21" s="160"/>
      <c r="I21" s="160"/>
      <c r="L21" s="158" t="s">
        <v>216</v>
      </c>
      <c r="M21" s="159">
        <v>0</v>
      </c>
      <c r="N21" s="159">
        <v>0</v>
      </c>
    </row>
    <row r="22" spans="2:14" x14ac:dyDescent="0.2">
      <c r="B22" s="158" t="s">
        <v>217</v>
      </c>
      <c r="C22" s="159">
        <v>533</v>
      </c>
      <c r="D22" s="159">
        <v>606</v>
      </c>
      <c r="E22" s="160"/>
      <c r="F22" s="160"/>
      <c r="G22" s="160"/>
      <c r="H22" s="160"/>
      <c r="I22" s="160"/>
      <c r="L22" s="158" t="s">
        <v>217</v>
      </c>
      <c r="M22" s="159">
        <v>10</v>
      </c>
      <c r="N22" s="159">
        <v>9</v>
      </c>
    </row>
    <row r="23" spans="2:14" x14ac:dyDescent="0.2">
      <c r="B23" s="158" t="s">
        <v>218</v>
      </c>
      <c r="C23" s="159">
        <v>391</v>
      </c>
      <c r="D23" s="159">
        <v>416</v>
      </c>
      <c r="E23" s="160"/>
      <c r="F23" s="160"/>
      <c r="G23" s="160"/>
      <c r="H23" s="160"/>
      <c r="I23" s="160"/>
      <c r="L23" s="158" t="s">
        <v>218</v>
      </c>
      <c r="M23" s="159">
        <v>17</v>
      </c>
      <c r="N23" s="159">
        <v>15</v>
      </c>
    </row>
    <row r="24" spans="2:14" x14ac:dyDescent="0.2">
      <c r="B24" s="158" t="s">
        <v>219</v>
      </c>
      <c r="C24" s="159">
        <v>607</v>
      </c>
      <c r="D24" s="159">
        <v>599</v>
      </c>
      <c r="E24" s="160"/>
      <c r="F24" s="160"/>
      <c r="G24" s="160"/>
      <c r="H24" s="160"/>
      <c r="I24" s="160"/>
      <c r="L24" s="158" t="s">
        <v>219</v>
      </c>
      <c r="M24" s="159">
        <v>26</v>
      </c>
      <c r="N24" s="159">
        <v>31</v>
      </c>
    </row>
    <row r="25" spans="2:14" x14ac:dyDescent="0.2">
      <c r="B25" s="158" t="s">
        <v>220</v>
      </c>
      <c r="C25" s="159">
        <v>609</v>
      </c>
      <c r="D25" s="159">
        <v>689</v>
      </c>
      <c r="E25" s="160"/>
      <c r="F25" s="160"/>
      <c r="G25" s="160"/>
      <c r="H25" s="160"/>
      <c r="I25" s="160"/>
      <c r="L25" s="158" t="s">
        <v>220</v>
      </c>
      <c r="M25" s="159">
        <v>37</v>
      </c>
      <c r="N25" s="159">
        <v>54</v>
      </c>
    </row>
    <row r="26" spans="2:14" x14ac:dyDescent="0.2">
      <c r="B26" s="158" t="s">
        <v>221</v>
      </c>
      <c r="C26" s="159">
        <v>853</v>
      </c>
      <c r="D26" s="159">
        <v>825</v>
      </c>
      <c r="E26" s="160"/>
      <c r="F26" s="160"/>
      <c r="G26" s="160"/>
      <c r="H26" s="160"/>
      <c r="I26" s="160"/>
      <c r="L26" s="158" t="s">
        <v>221</v>
      </c>
      <c r="M26" s="159">
        <v>52</v>
      </c>
      <c r="N26" s="159">
        <v>56</v>
      </c>
    </row>
    <row r="27" spans="2:14" x14ac:dyDescent="0.2">
      <c r="B27" s="158" t="s">
        <v>222</v>
      </c>
      <c r="C27" s="159">
        <v>1389</v>
      </c>
      <c r="D27" s="159">
        <v>1429</v>
      </c>
      <c r="E27" s="160"/>
      <c r="F27" s="160"/>
      <c r="G27" s="160"/>
      <c r="H27" s="160"/>
      <c r="I27" s="160"/>
      <c r="L27" s="158" t="s">
        <v>222</v>
      </c>
      <c r="M27" s="159">
        <v>105</v>
      </c>
      <c r="N27" s="159">
        <v>73</v>
      </c>
    </row>
    <row r="28" spans="2:14" x14ac:dyDescent="0.2">
      <c r="B28" s="158" t="s">
        <v>223</v>
      </c>
      <c r="C28" s="159">
        <v>1374</v>
      </c>
      <c r="D28" s="159">
        <v>1356</v>
      </c>
      <c r="E28" s="160"/>
      <c r="F28" s="160"/>
      <c r="G28" s="160"/>
      <c r="H28" s="160"/>
      <c r="I28" s="160"/>
      <c r="L28" s="158" t="s">
        <v>223</v>
      </c>
      <c r="M28" s="159">
        <v>115</v>
      </c>
      <c r="N28" s="159">
        <v>97</v>
      </c>
    </row>
    <row r="29" spans="2:14" x14ac:dyDescent="0.2">
      <c r="B29" s="158" t="s">
        <v>224</v>
      </c>
      <c r="C29" s="159">
        <v>488</v>
      </c>
      <c r="D29" s="159">
        <v>546</v>
      </c>
      <c r="E29" s="160"/>
      <c r="F29" s="160"/>
      <c r="G29" s="160"/>
      <c r="H29" s="160"/>
      <c r="I29" s="160"/>
      <c r="L29" s="158" t="s">
        <v>224</v>
      </c>
      <c r="M29" s="159">
        <v>19</v>
      </c>
      <c r="N29" s="159">
        <v>25</v>
      </c>
    </row>
    <row r="30" spans="2:14" x14ac:dyDescent="0.2">
      <c r="B30" s="158" t="s">
        <v>225</v>
      </c>
      <c r="C30" s="159">
        <f>SUM(C21:C29)</f>
        <v>6292</v>
      </c>
      <c r="D30" s="159">
        <f>SUM(D21:D29)</f>
        <v>6561</v>
      </c>
      <c r="E30" s="160"/>
      <c r="F30" s="160"/>
      <c r="G30" s="160"/>
      <c r="H30" s="160"/>
      <c r="I30" s="160"/>
      <c r="L30" s="158" t="s">
        <v>225</v>
      </c>
      <c r="M30" s="159">
        <f>SUM(M21:M29)</f>
        <v>381</v>
      </c>
      <c r="N30" s="159">
        <f>SUM(N21:N29)</f>
        <v>360</v>
      </c>
    </row>
    <row r="35" spans="2:14" x14ac:dyDescent="0.2">
      <c r="B35" s="156"/>
      <c r="L35" s="156"/>
    </row>
    <row r="36" spans="2:14" x14ac:dyDescent="0.2">
      <c r="B36" t="s">
        <v>136</v>
      </c>
      <c r="L36" t="s">
        <v>141</v>
      </c>
    </row>
    <row r="37" spans="2:14" x14ac:dyDescent="0.2">
      <c r="C37" t="s">
        <v>357</v>
      </c>
      <c r="D37" t="s">
        <v>360</v>
      </c>
      <c r="M37" t="s">
        <v>357</v>
      </c>
      <c r="N37" t="s">
        <v>361</v>
      </c>
    </row>
    <row r="38" spans="2:14" x14ac:dyDescent="0.2">
      <c r="B38" s="158" t="s">
        <v>216</v>
      </c>
      <c r="C38" s="159">
        <v>847</v>
      </c>
      <c r="D38" s="159">
        <v>1312</v>
      </c>
      <c r="E38" s="160"/>
      <c r="F38" s="160"/>
      <c r="G38" s="160"/>
      <c r="H38" s="160"/>
      <c r="I38" s="160"/>
      <c r="L38" s="158" t="s">
        <v>216</v>
      </c>
      <c r="M38" s="159">
        <v>8</v>
      </c>
      <c r="N38" s="159">
        <v>8</v>
      </c>
    </row>
    <row r="39" spans="2:14" x14ac:dyDescent="0.2">
      <c r="B39" s="158" t="s">
        <v>217</v>
      </c>
      <c r="C39" s="159">
        <v>1780</v>
      </c>
      <c r="D39" s="159">
        <v>2259</v>
      </c>
      <c r="E39" s="160"/>
      <c r="F39" s="160"/>
      <c r="G39" s="160"/>
      <c r="H39" s="160"/>
      <c r="I39" s="160"/>
      <c r="L39" s="158" t="s">
        <v>217</v>
      </c>
      <c r="M39" s="159">
        <v>62</v>
      </c>
      <c r="N39" s="159">
        <v>75</v>
      </c>
    </row>
    <row r="40" spans="2:14" x14ac:dyDescent="0.2">
      <c r="B40" s="158" t="s">
        <v>218</v>
      </c>
      <c r="C40" s="159">
        <v>2511</v>
      </c>
      <c r="D40" s="159">
        <v>2472</v>
      </c>
      <c r="E40" s="160"/>
      <c r="F40" s="160"/>
      <c r="G40" s="160"/>
      <c r="H40" s="160"/>
      <c r="I40" s="160"/>
      <c r="L40" s="158" t="s">
        <v>218</v>
      </c>
      <c r="M40" s="159">
        <v>48</v>
      </c>
      <c r="N40" s="159">
        <v>45</v>
      </c>
    </row>
    <row r="41" spans="2:14" x14ac:dyDescent="0.2">
      <c r="B41" s="158" t="s">
        <v>219</v>
      </c>
      <c r="C41" s="159">
        <v>3941</v>
      </c>
      <c r="D41" s="159">
        <v>4004</v>
      </c>
      <c r="E41" s="160"/>
      <c r="F41" s="160"/>
      <c r="G41" s="160"/>
      <c r="H41" s="160"/>
      <c r="I41" s="160"/>
      <c r="L41" s="158" t="s">
        <v>219</v>
      </c>
      <c r="M41" s="159">
        <v>53</v>
      </c>
      <c r="N41" s="159">
        <v>46</v>
      </c>
    </row>
    <row r="42" spans="2:14" x14ac:dyDescent="0.2">
      <c r="B42" s="158" t="s">
        <v>220</v>
      </c>
      <c r="C42" s="159">
        <v>4133</v>
      </c>
      <c r="D42" s="159">
        <v>4224</v>
      </c>
      <c r="E42" s="160"/>
      <c r="F42" s="160"/>
      <c r="G42" s="160"/>
      <c r="H42" s="160"/>
      <c r="I42" s="160"/>
      <c r="L42" s="158" t="s">
        <v>220</v>
      </c>
      <c r="M42" s="159">
        <v>62</v>
      </c>
      <c r="N42" s="159">
        <v>38</v>
      </c>
    </row>
    <row r="43" spans="2:14" x14ac:dyDescent="0.2">
      <c r="B43" s="158" t="s">
        <v>221</v>
      </c>
      <c r="C43" s="159">
        <v>3589</v>
      </c>
      <c r="D43" s="159">
        <v>3034</v>
      </c>
      <c r="E43" s="160"/>
      <c r="F43" s="160"/>
      <c r="G43" s="160"/>
      <c r="H43" s="160"/>
      <c r="I43" s="160"/>
      <c r="L43" s="158" t="s">
        <v>221</v>
      </c>
      <c r="M43" s="159">
        <v>41</v>
      </c>
      <c r="N43" s="159">
        <v>33</v>
      </c>
    </row>
    <row r="44" spans="2:14" x14ac:dyDescent="0.2">
      <c r="B44" s="158" t="s">
        <v>222</v>
      </c>
      <c r="C44" s="159">
        <v>2894</v>
      </c>
      <c r="D44" s="159">
        <v>2446</v>
      </c>
      <c r="E44" s="160"/>
      <c r="F44" s="160"/>
      <c r="G44" s="160"/>
      <c r="H44" s="160"/>
      <c r="I44" s="160"/>
      <c r="L44" s="158" t="s">
        <v>222</v>
      </c>
      <c r="M44" s="159">
        <v>55</v>
      </c>
      <c r="N44" s="159">
        <v>46</v>
      </c>
    </row>
    <row r="45" spans="2:14" x14ac:dyDescent="0.2">
      <c r="B45" s="158" t="s">
        <v>223</v>
      </c>
      <c r="C45" s="159">
        <v>939</v>
      </c>
      <c r="D45" s="159">
        <v>893</v>
      </c>
      <c r="E45" s="160"/>
      <c r="F45" s="160"/>
      <c r="G45" s="160"/>
      <c r="H45" s="160"/>
      <c r="I45" s="160"/>
      <c r="L45" s="158" t="s">
        <v>223</v>
      </c>
      <c r="M45" s="159">
        <v>28</v>
      </c>
      <c r="N45" s="159">
        <v>37</v>
      </c>
    </row>
    <row r="46" spans="2:14" x14ac:dyDescent="0.2">
      <c r="B46" s="158" t="s">
        <v>224</v>
      </c>
      <c r="C46" s="159">
        <v>1237</v>
      </c>
      <c r="D46" s="159">
        <v>1250</v>
      </c>
      <c r="E46" s="160"/>
      <c r="F46" s="160"/>
      <c r="G46" s="160"/>
      <c r="H46" s="160"/>
      <c r="I46" s="160"/>
      <c r="L46" s="158" t="s">
        <v>224</v>
      </c>
      <c r="M46" s="159">
        <v>22</v>
      </c>
      <c r="N46" s="159">
        <v>25</v>
      </c>
    </row>
    <row r="47" spans="2:14" x14ac:dyDescent="0.2">
      <c r="B47" s="158" t="s">
        <v>225</v>
      </c>
      <c r="C47" s="159">
        <f>SUM(C38:C46)</f>
        <v>21871</v>
      </c>
      <c r="D47" s="159">
        <f>SUM(D38:D46)</f>
        <v>21894</v>
      </c>
      <c r="E47" s="160"/>
      <c r="F47" s="160"/>
      <c r="G47" s="160"/>
      <c r="H47" s="160"/>
      <c r="I47" s="160"/>
      <c r="L47" s="158" t="s">
        <v>225</v>
      </c>
      <c r="M47" s="159">
        <f>SUM(M38:M46)</f>
        <v>379</v>
      </c>
      <c r="N47" s="159">
        <f>SUM(N38:N46)</f>
        <v>353</v>
      </c>
    </row>
    <row r="52" spans="2:14" x14ac:dyDescent="0.2">
      <c r="B52" s="279"/>
      <c r="C52" s="271"/>
      <c r="D52" s="271"/>
      <c r="L52" s="156"/>
    </row>
    <row r="53" spans="2:14" x14ac:dyDescent="0.2">
      <c r="B53" s="271" t="s">
        <v>138</v>
      </c>
      <c r="C53" s="271"/>
      <c r="D53" s="271"/>
    </row>
    <row r="54" spans="2:14" x14ac:dyDescent="0.2">
      <c r="B54" s="271"/>
      <c r="C54" s="271" t="s">
        <v>313</v>
      </c>
      <c r="D54" s="271" t="s">
        <v>399</v>
      </c>
      <c r="M54" t="s">
        <v>226</v>
      </c>
      <c r="N54" t="s">
        <v>227</v>
      </c>
    </row>
    <row r="55" spans="2:14" x14ac:dyDescent="0.2">
      <c r="B55" s="283" t="s">
        <v>216</v>
      </c>
      <c r="C55" s="284">
        <v>21</v>
      </c>
      <c r="D55" s="284">
        <v>16</v>
      </c>
      <c r="E55" s="160"/>
      <c r="F55" s="160"/>
      <c r="G55" s="160"/>
      <c r="H55" s="160"/>
      <c r="I55" s="160"/>
      <c r="L55" s="158" t="s">
        <v>216</v>
      </c>
      <c r="M55" s="160">
        <v>8</v>
      </c>
      <c r="N55" s="159">
        <v>13</v>
      </c>
    </row>
    <row r="56" spans="2:14" x14ac:dyDescent="0.2">
      <c r="B56" s="283" t="s">
        <v>217</v>
      </c>
      <c r="C56" s="284">
        <v>431</v>
      </c>
      <c r="D56" s="284">
        <v>319</v>
      </c>
      <c r="E56" s="160"/>
      <c r="F56" s="160"/>
      <c r="G56" s="160"/>
      <c r="H56" s="160"/>
      <c r="I56" s="160"/>
      <c r="L56" s="158" t="s">
        <v>217</v>
      </c>
      <c r="M56" s="160">
        <v>53</v>
      </c>
      <c r="N56" s="159">
        <v>87</v>
      </c>
    </row>
    <row r="57" spans="2:14" x14ac:dyDescent="0.2">
      <c r="B57" s="283" t="s">
        <v>218</v>
      </c>
      <c r="C57" s="284">
        <v>41</v>
      </c>
      <c r="D57" s="284">
        <v>27</v>
      </c>
      <c r="E57" s="160"/>
      <c r="F57" s="160"/>
      <c r="G57" s="160"/>
      <c r="H57" s="160"/>
      <c r="I57" s="160"/>
      <c r="L57" s="158" t="s">
        <v>218</v>
      </c>
      <c r="M57" s="160">
        <v>87</v>
      </c>
      <c r="N57" s="159">
        <v>131</v>
      </c>
    </row>
    <row r="58" spans="2:14" x14ac:dyDescent="0.2">
      <c r="B58" s="283" t="s">
        <v>219</v>
      </c>
      <c r="C58" s="284">
        <v>39</v>
      </c>
      <c r="D58" s="284">
        <v>38</v>
      </c>
      <c r="E58" s="160"/>
      <c r="F58" s="160"/>
      <c r="G58" s="160"/>
      <c r="H58" s="160"/>
      <c r="I58" s="160"/>
      <c r="L58" s="158" t="s">
        <v>219</v>
      </c>
      <c r="M58" s="160">
        <v>120</v>
      </c>
      <c r="N58" s="159">
        <v>162</v>
      </c>
    </row>
    <row r="59" spans="2:14" x14ac:dyDescent="0.2">
      <c r="B59" s="283" t="s">
        <v>220</v>
      </c>
      <c r="C59" s="284">
        <v>57</v>
      </c>
      <c r="D59" s="284">
        <v>33</v>
      </c>
      <c r="E59" s="160"/>
      <c r="F59" s="160"/>
      <c r="G59" s="160"/>
      <c r="H59" s="160"/>
      <c r="I59" s="160"/>
      <c r="L59" s="158" t="s">
        <v>220</v>
      </c>
      <c r="M59" s="160">
        <v>131</v>
      </c>
      <c r="N59" s="159">
        <v>144</v>
      </c>
    </row>
    <row r="60" spans="2:14" x14ac:dyDescent="0.2">
      <c r="B60" s="283" t="s">
        <v>221</v>
      </c>
      <c r="C60" s="284">
        <v>31</v>
      </c>
      <c r="D60" s="284">
        <v>26</v>
      </c>
      <c r="E60" s="160"/>
      <c r="F60" s="160"/>
      <c r="G60" s="160"/>
      <c r="H60" s="160"/>
      <c r="I60" s="160"/>
      <c r="L60" s="158" t="s">
        <v>221</v>
      </c>
      <c r="M60" s="160">
        <v>159</v>
      </c>
      <c r="N60" s="159">
        <v>164</v>
      </c>
    </row>
    <row r="61" spans="2:14" x14ac:dyDescent="0.2">
      <c r="B61" s="283" t="s">
        <v>222</v>
      </c>
      <c r="C61" s="284">
        <v>36</v>
      </c>
      <c r="D61" s="284">
        <v>18</v>
      </c>
      <c r="E61" s="160"/>
      <c r="F61" s="160"/>
      <c r="G61" s="160"/>
      <c r="H61" s="160"/>
      <c r="I61" s="160"/>
      <c r="L61" s="158" t="s">
        <v>222</v>
      </c>
      <c r="M61" s="160">
        <v>233</v>
      </c>
      <c r="N61" s="159">
        <v>213</v>
      </c>
    </row>
    <row r="62" spans="2:14" x14ac:dyDescent="0.2">
      <c r="B62" s="283" t="s">
        <v>223</v>
      </c>
      <c r="C62" s="284">
        <v>17</v>
      </c>
      <c r="D62" s="284">
        <v>12</v>
      </c>
      <c r="E62" s="160"/>
      <c r="F62" s="160"/>
      <c r="G62" s="160"/>
      <c r="H62" s="160"/>
      <c r="I62" s="160"/>
      <c r="L62" s="158" t="s">
        <v>223</v>
      </c>
      <c r="M62" s="160">
        <v>106</v>
      </c>
      <c r="N62" s="159">
        <v>146</v>
      </c>
    </row>
    <row r="63" spans="2:14" x14ac:dyDescent="0.2">
      <c r="B63" s="283" t="s">
        <v>224</v>
      </c>
      <c r="C63" s="284">
        <v>31</v>
      </c>
      <c r="D63" s="284">
        <v>22</v>
      </c>
      <c r="E63" s="160"/>
      <c r="F63" s="160"/>
      <c r="G63" s="160"/>
      <c r="H63" s="160"/>
      <c r="I63" s="160"/>
      <c r="L63" s="158" t="s">
        <v>224</v>
      </c>
      <c r="M63" s="160">
        <v>101</v>
      </c>
      <c r="N63" s="159">
        <v>149</v>
      </c>
    </row>
    <row r="64" spans="2:14" x14ac:dyDescent="0.2">
      <c r="B64" s="283" t="s">
        <v>225</v>
      </c>
      <c r="C64" s="284">
        <v>704</v>
      </c>
      <c r="D64" s="284">
        <v>511</v>
      </c>
      <c r="E64" s="160"/>
      <c r="F64" s="160"/>
      <c r="G64" s="160"/>
      <c r="H64" s="160"/>
      <c r="I64" s="160"/>
      <c r="L64" s="158" t="s">
        <v>225</v>
      </c>
      <c r="M64" s="160">
        <f>SUM(M55:M63)</f>
        <v>998</v>
      </c>
      <c r="N64" s="159">
        <f>SUM(N55:N63)</f>
        <v>1209</v>
      </c>
    </row>
    <row r="65" spans="2:9" x14ac:dyDescent="0.2">
      <c r="B65" s="271"/>
      <c r="C65" s="271"/>
      <c r="D65" s="271"/>
    </row>
    <row r="68" spans="2:9" x14ac:dyDescent="0.2">
      <c r="E68" s="160"/>
      <c r="F68" s="160"/>
      <c r="G68" s="160"/>
      <c r="H68" s="160"/>
      <c r="I68" s="160"/>
    </row>
    <row r="69" spans="2:9" x14ac:dyDescent="0.2">
      <c r="B69" s="156"/>
      <c r="E69" s="160"/>
      <c r="F69" s="160"/>
      <c r="G69" s="160"/>
      <c r="H69" s="160"/>
      <c r="I69" s="160"/>
    </row>
    <row r="70" spans="2:9" x14ac:dyDescent="0.2">
      <c r="B70" t="s">
        <v>271</v>
      </c>
      <c r="E70" s="160"/>
      <c r="F70" s="160"/>
      <c r="G70" s="160"/>
      <c r="H70" s="160"/>
      <c r="I70" s="160"/>
    </row>
    <row r="71" spans="2:9" x14ac:dyDescent="0.2">
      <c r="C71" t="s">
        <v>357</v>
      </c>
      <c r="D71" t="s">
        <v>360</v>
      </c>
      <c r="E71" s="160"/>
      <c r="F71" s="160"/>
      <c r="G71" s="160"/>
      <c r="H71" s="160"/>
      <c r="I71" s="160"/>
    </row>
    <row r="72" spans="2:9" x14ac:dyDescent="0.2">
      <c r="B72" s="158" t="s">
        <v>216</v>
      </c>
      <c r="C72" s="159">
        <v>11</v>
      </c>
      <c r="D72" s="159">
        <v>12</v>
      </c>
      <c r="E72" s="160"/>
      <c r="F72" s="160"/>
      <c r="G72" s="160"/>
      <c r="H72" s="160"/>
      <c r="I72" s="160"/>
    </row>
    <row r="73" spans="2:9" x14ac:dyDescent="0.2">
      <c r="B73" s="158" t="s">
        <v>217</v>
      </c>
      <c r="C73" s="159">
        <v>112</v>
      </c>
      <c r="D73" s="159">
        <v>123</v>
      </c>
      <c r="E73" s="160"/>
      <c r="F73" s="160"/>
      <c r="G73" s="160"/>
      <c r="H73" s="160"/>
      <c r="I73" s="160"/>
    </row>
    <row r="74" spans="2:9" x14ac:dyDescent="0.2">
      <c r="B74" s="158" t="s">
        <v>218</v>
      </c>
      <c r="C74" s="159">
        <v>128</v>
      </c>
      <c r="D74" s="159">
        <v>132</v>
      </c>
      <c r="E74" s="160"/>
      <c r="F74" s="160"/>
      <c r="G74" s="160"/>
      <c r="H74" s="160"/>
      <c r="I74" s="160"/>
    </row>
    <row r="75" spans="2:9" x14ac:dyDescent="0.2">
      <c r="B75" s="158" t="s">
        <v>219</v>
      </c>
      <c r="C75" s="159">
        <v>277</v>
      </c>
      <c r="D75" s="159">
        <v>296</v>
      </c>
      <c r="E75" s="160"/>
      <c r="F75" s="160"/>
      <c r="G75" s="160"/>
      <c r="H75" s="160"/>
      <c r="I75" s="160"/>
    </row>
    <row r="76" spans="2:9" x14ac:dyDescent="0.2">
      <c r="B76" s="158" t="s">
        <v>220</v>
      </c>
      <c r="C76" s="159">
        <v>357</v>
      </c>
      <c r="D76" s="159">
        <v>375</v>
      </c>
      <c r="E76" s="160"/>
      <c r="F76" s="160"/>
      <c r="G76" s="160"/>
      <c r="H76" s="160"/>
      <c r="I76" s="160"/>
    </row>
    <row r="77" spans="2:9" x14ac:dyDescent="0.2">
      <c r="B77" s="158" t="s">
        <v>221</v>
      </c>
      <c r="C77" s="159">
        <v>466</v>
      </c>
      <c r="D77" s="159">
        <v>497</v>
      </c>
      <c r="E77" s="160"/>
      <c r="F77" s="160"/>
      <c r="G77" s="160"/>
      <c r="H77" s="160"/>
      <c r="I77" s="160"/>
    </row>
    <row r="78" spans="2:9" x14ac:dyDescent="0.2">
      <c r="B78" s="158" t="s">
        <v>222</v>
      </c>
      <c r="C78" s="159">
        <v>700</v>
      </c>
      <c r="D78" s="159">
        <v>762</v>
      </c>
    </row>
    <row r="79" spans="2:9" x14ac:dyDescent="0.2">
      <c r="B79" s="158" t="s">
        <v>223</v>
      </c>
      <c r="C79" s="159">
        <v>488</v>
      </c>
      <c r="D79" s="159">
        <v>518</v>
      </c>
    </row>
    <row r="80" spans="2:9" x14ac:dyDescent="0.2">
      <c r="B80" s="158" t="s">
        <v>224</v>
      </c>
      <c r="C80" s="159">
        <v>332</v>
      </c>
      <c r="D80" s="159">
        <v>302</v>
      </c>
    </row>
    <row r="81" spans="1:18" x14ac:dyDescent="0.2">
      <c r="B81" s="158" t="s">
        <v>225</v>
      </c>
      <c r="C81" s="159">
        <f>SUM(C72:C80)</f>
        <v>2871</v>
      </c>
      <c r="D81" s="159">
        <f>SUM(D72:D80)</f>
        <v>3017</v>
      </c>
    </row>
    <row r="83" spans="1:18" x14ac:dyDescent="0.2">
      <c r="E83" s="160"/>
      <c r="F83" s="160"/>
      <c r="G83" s="160"/>
      <c r="H83" s="160"/>
      <c r="I83" s="160"/>
    </row>
    <row r="84" spans="1:18" x14ac:dyDescent="0.2">
      <c r="E84" s="160"/>
      <c r="F84" s="160"/>
      <c r="G84" s="160"/>
      <c r="H84" s="160"/>
      <c r="I84" s="160"/>
    </row>
    <row r="85" spans="1:18" x14ac:dyDescent="0.2">
      <c r="A85" s="161"/>
      <c r="B85" s="161"/>
      <c r="C85" s="161"/>
      <c r="D85" s="161"/>
      <c r="E85" s="162"/>
      <c r="F85" s="162"/>
      <c r="G85" s="162"/>
      <c r="H85" s="162"/>
      <c r="I85" s="162"/>
      <c r="J85" s="161"/>
      <c r="K85" s="161"/>
      <c r="L85" s="161"/>
      <c r="M85" s="161"/>
      <c r="N85" s="161"/>
      <c r="O85" s="161"/>
      <c r="P85" s="161"/>
      <c r="Q85" s="161"/>
      <c r="R85" s="161"/>
    </row>
    <row r="87" spans="1:18" x14ac:dyDescent="0.2">
      <c r="B87" s="163" t="s">
        <v>228</v>
      </c>
      <c r="L87" s="163" t="s">
        <v>229</v>
      </c>
    </row>
    <row r="88" spans="1:18" x14ac:dyDescent="0.2">
      <c r="B88" t="s">
        <v>230</v>
      </c>
      <c r="D88" t="s">
        <v>231</v>
      </c>
      <c r="L88" t="s">
        <v>232</v>
      </c>
      <c r="N88" t="s">
        <v>233</v>
      </c>
    </row>
    <row r="89" spans="1:18" x14ac:dyDescent="0.2">
      <c r="B89" s="164"/>
      <c r="C89" t="s">
        <v>214</v>
      </c>
      <c r="D89" t="s">
        <v>215</v>
      </c>
      <c r="E89" s="143"/>
      <c r="F89" s="143"/>
      <c r="G89" s="143"/>
      <c r="H89" s="143"/>
      <c r="I89" s="143"/>
      <c r="L89" s="164"/>
      <c r="M89" t="s">
        <v>214</v>
      </c>
      <c r="N89" t="s">
        <v>215</v>
      </c>
    </row>
    <row r="90" spans="1:18" x14ac:dyDescent="0.2">
      <c r="B90" s="158" t="s">
        <v>216</v>
      </c>
      <c r="C90" s="159">
        <v>0</v>
      </c>
      <c r="D90" s="159">
        <v>1</v>
      </c>
      <c r="E90" s="160"/>
      <c r="F90" s="160"/>
      <c r="G90" s="160"/>
      <c r="H90" s="160"/>
      <c r="I90" s="160"/>
      <c r="L90" s="158" t="s">
        <v>216</v>
      </c>
      <c r="M90" s="159">
        <v>4</v>
      </c>
      <c r="N90" s="159">
        <v>7</v>
      </c>
    </row>
    <row r="91" spans="1:18" x14ac:dyDescent="0.2">
      <c r="B91" s="158" t="s">
        <v>217</v>
      </c>
      <c r="C91" s="159">
        <v>28</v>
      </c>
      <c r="D91" s="159">
        <v>25</v>
      </c>
      <c r="E91" s="160"/>
      <c r="F91" s="160"/>
      <c r="G91" s="160"/>
      <c r="H91" s="160"/>
      <c r="I91" s="160"/>
      <c r="L91" s="158" t="s">
        <v>217</v>
      </c>
      <c r="M91" s="159">
        <v>138</v>
      </c>
      <c r="N91" s="159">
        <v>117</v>
      </c>
    </row>
    <row r="92" spans="1:18" x14ac:dyDescent="0.2">
      <c r="B92" s="158" t="s">
        <v>218</v>
      </c>
      <c r="C92" s="159">
        <v>90</v>
      </c>
      <c r="D92" s="159">
        <v>56</v>
      </c>
      <c r="E92" s="160"/>
      <c r="F92" s="160"/>
      <c r="G92" s="160"/>
      <c r="H92" s="160"/>
      <c r="I92" s="160"/>
      <c r="L92" s="158" t="s">
        <v>218</v>
      </c>
      <c r="M92" s="159">
        <v>211</v>
      </c>
      <c r="N92" s="159">
        <v>136</v>
      </c>
    </row>
    <row r="93" spans="1:18" x14ac:dyDescent="0.2">
      <c r="B93" s="158" t="s">
        <v>219</v>
      </c>
      <c r="C93" s="159">
        <v>126</v>
      </c>
      <c r="D93" s="159">
        <v>83</v>
      </c>
      <c r="E93" s="160"/>
      <c r="F93" s="160"/>
      <c r="G93" s="160"/>
      <c r="H93" s="160"/>
      <c r="I93" s="160"/>
      <c r="L93" s="158" t="s">
        <v>219</v>
      </c>
      <c r="M93" s="159">
        <v>242</v>
      </c>
      <c r="N93" s="159">
        <v>217</v>
      </c>
    </row>
    <row r="94" spans="1:18" x14ac:dyDescent="0.2">
      <c r="B94" s="158" t="s">
        <v>220</v>
      </c>
      <c r="C94" s="159">
        <v>98</v>
      </c>
      <c r="D94" s="159">
        <v>86</v>
      </c>
      <c r="E94" s="160"/>
      <c r="F94" s="160"/>
      <c r="G94" s="160"/>
      <c r="H94" s="160"/>
      <c r="I94" s="160"/>
      <c r="L94" s="158" t="s">
        <v>220</v>
      </c>
      <c r="M94" s="159">
        <v>167</v>
      </c>
      <c r="N94" s="159">
        <v>156</v>
      </c>
    </row>
    <row r="95" spans="1:18" x14ac:dyDescent="0.2">
      <c r="B95" s="158" t="s">
        <v>221</v>
      </c>
      <c r="C95" s="159">
        <v>73</v>
      </c>
      <c r="D95" s="159">
        <v>61</v>
      </c>
      <c r="E95" s="160"/>
      <c r="F95" s="160"/>
      <c r="G95" s="160"/>
      <c r="H95" s="160"/>
      <c r="I95" s="160"/>
      <c r="L95" s="158" t="s">
        <v>221</v>
      </c>
      <c r="M95" s="159">
        <v>135</v>
      </c>
      <c r="N95" s="159">
        <v>129</v>
      </c>
    </row>
    <row r="96" spans="1:18" x14ac:dyDescent="0.2">
      <c r="B96" s="158" t="s">
        <v>222</v>
      </c>
      <c r="C96" s="159">
        <v>46</v>
      </c>
      <c r="D96" s="159">
        <v>33</v>
      </c>
      <c r="E96" s="160"/>
      <c r="F96" s="160"/>
      <c r="G96" s="160"/>
      <c r="H96" s="160"/>
      <c r="I96" s="160"/>
      <c r="L96" s="158" t="s">
        <v>222</v>
      </c>
      <c r="M96" s="159">
        <v>78</v>
      </c>
      <c r="N96" s="159">
        <v>68</v>
      </c>
    </row>
    <row r="97" spans="2:14" x14ac:dyDescent="0.2">
      <c r="B97" s="158" t="s">
        <v>223</v>
      </c>
      <c r="C97" s="159">
        <v>19</v>
      </c>
      <c r="D97" s="159">
        <v>10</v>
      </c>
      <c r="E97" s="160"/>
      <c r="F97" s="160"/>
      <c r="G97" s="160"/>
      <c r="H97" s="160"/>
      <c r="I97" s="160"/>
      <c r="L97" s="158" t="s">
        <v>223</v>
      </c>
      <c r="M97" s="159">
        <v>43</v>
      </c>
      <c r="N97" s="159">
        <v>35</v>
      </c>
    </row>
    <row r="98" spans="2:14" x14ac:dyDescent="0.2">
      <c r="B98" s="158" t="s">
        <v>224</v>
      </c>
      <c r="C98" s="159">
        <v>23</v>
      </c>
      <c r="D98" s="159">
        <v>22</v>
      </c>
      <c r="E98" s="160"/>
      <c r="F98" s="160"/>
      <c r="G98" s="160"/>
      <c r="H98" s="160"/>
      <c r="I98" s="160"/>
      <c r="L98" s="158" t="s">
        <v>224</v>
      </c>
      <c r="M98" s="159">
        <v>113</v>
      </c>
      <c r="N98" s="159">
        <v>106</v>
      </c>
    </row>
    <row r="99" spans="2:14" x14ac:dyDescent="0.2">
      <c r="B99" s="158" t="s">
        <v>225</v>
      </c>
      <c r="C99" s="159">
        <f>SUM(C90:C98)</f>
        <v>503</v>
      </c>
      <c r="D99" s="159">
        <f>SUM(D90:D98)</f>
        <v>377</v>
      </c>
      <c r="E99" s="160"/>
      <c r="F99" s="160"/>
      <c r="G99" s="160"/>
      <c r="H99" s="160"/>
      <c r="I99" s="160"/>
      <c r="L99" s="158" t="s">
        <v>225</v>
      </c>
      <c r="M99" s="159">
        <f>SUM(M90:M98)</f>
        <v>1131</v>
      </c>
      <c r="N99" s="159">
        <f>SUM(N90:N98)</f>
        <v>971</v>
      </c>
    </row>
    <row r="106" spans="2:14" x14ac:dyDescent="0.2">
      <c r="B106" t="s">
        <v>234</v>
      </c>
      <c r="D106" t="s">
        <v>235</v>
      </c>
    </row>
    <row r="107" spans="2:14" x14ac:dyDescent="0.2">
      <c r="B107" s="164"/>
      <c r="C107" t="s">
        <v>227</v>
      </c>
      <c r="D107" t="s">
        <v>214</v>
      </c>
      <c r="E107" s="143"/>
    </row>
    <row r="108" spans="2:14" x14ac:dyDescent="0.2">
      <c r="B108" s="158" t="s">
        <v>216</v>
      </c>
      <c r="C108" s="159">
        <v>0</v>
      </c>
      <c r="D108" s="159">
        <v>0</v>
      </c>
      <c r="E108" s="160"/>
    </row>
    <row r="109" spans="2:14" x14ac:dyDescent="0.2">
      <c r="B109" s="158" t="s">
        <v>217</v>
      </c>
      <c r="C109" s="159">
        <v>1</v>
      </c>
      <c r="D109" s="159">
        <v>0</v>
      </c>
      <c r="E109" s="160"/>
    </row>
    <row r="110" spans="2:14" x14ac:dyDescent="0.2">
      <c r="B110" s="158" t="s">
        <v>218</v>
      </c>
      <c r="C110" s="159">
        <v>5</v>
      </c>
      <c r="D110" s="159">
        <v>3</v>
      </c>
      <c r="E110" s="160"/>
    </row>
    <row r="111" spans="2:14" x14ac:dyDescent="0.2">
      <c r="B111" s="158" t="s">
        <v>219</v>
      </c>
      <c r="C111" s="159">
        <v>23</v>
      </c>
      <c r="D111" s="159">
        <v>4</v>
      </c>
      <c r="E111" s="160"/>
    </row>
    <row r="112" spans="2:14" x14ac:dyDescent="0.2">
      <c r="B112" s="158" t="s">
        <v>220</v>
      </c>
      <c r="C112" s="159">
        <v>31</v>
      </c>
      <c r="D112" s="159">
        <v>6</v>
      </c>
      <c r="E112" s="160"/>
    </row>
    <row r="113" spans="2:5" x14ac:dyDescent="0.2">
      <c r="B113" s="158" t="s">
        <v>221</v>
      </c>
      <c r="C113" s="159">
        <v>176</v>
      </c>
      <c r="D113" s="159">
        <v>32</v>
      </c>
      <c r="E113" s="160"/>
    </row>
    <row r="114" spans="2:5" x14ac:dyDescent="0.2">
      <c r="B114" s="158" t="s">
        <v>222</v>
      </c>
      <c r="C114" s="159">
        <v>277</v>
      </c>
      <c r="D114" s="159">
        <v>61</v>
      </c>
      <c r="E114" s="160"/>
    </row>
    <row r="115" spans="2:5" x14ac:dyDescent="0.2">
      <c r="B115" s="158" t="s">
        <v>223</v>
      </c>
      <c r="C115" s="159">
        <v>105</v>
      </c>
      <c r="D115" s="159">
        <v>36</v>
      </c>
      <c r="E115" s="160"/>
    </row>
    <row r="116" spans="2:5" x14ac:dyDescent="0.2">
      <c r="B116" s="158" t="s">
        <v>224</v>
      </c>
      <c r="C116" s="159">
        <v>20</v>
      </c>
      <c r="D116" s="159">
        <v>6</v>
      </c>
      <c r="E116" s="160"/>
    </row>
    <row r="117" spans="2:5" x14ac:dyDescent="0.2">
      <c r="B117" s="158" t="s">
        <v>225</v>
      </c>
      <c r="C117" s="159">
        <f>SUM(C108:C116)</f>
        <v>638</v>
      </c>
      <c r="D117" s="159">
        <f>SUM(D108:D116)</f>
        <v>148</v>
      </c>
      <c r="E117" s="160"/>
    </row>
  </sheetData>
  <phoneticPr fontId="11"/>
  <pageMargins left="0.7" right="0.7" top="0.75" bottom="0.75" header="0.3" footer="0.3"/>
  <pageSetup paperSize="8" scale="66"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sheetPr>
  <dimension ref="A1:K9"/>
  <sheetViews>
    <sheetView showGridLines="0" zoomScaleNormal="100" workbookViewId="0">
      <pane ySplit="3" topLeftCell="A4" activePane="bottomLeft" state="frozen"/>
      <selection activeCell="U2" sqref="U2"/>
      <selection pane="bottomLeft" activeCell="C4" sqref="C4"/>
    </sheetView>
  </sheetViews>
  <sheetFormatPr defaultRowHeight="14.4" x14ac:dyDescent="0.2"/>
  <cols>
    <col min="1" max="1" width="1.3984375" customWidth="1"/>
    <col min="3" max="8" width="11.59765625" customWidth="1"/>
    <col min="9" max="9" width="12.5" customWidth="1"/>
    <col min="10" max="10" width="9.59765625" customWidth="1"/>
    <col min="12" max="12" width="1.69921875" customWidth="1"/>
  </cols>
  <sheetData>
    <row r="1" spans="1:11" ht="18.75" customHeight="1" x14ac:dyDescent="0.15">
      <c r="A1" s="86"/>
      <c r="B1" s="91"/>
      <c r="C1" s="86"/>
      <c r="D1" s="86"/>
      <c r="E1" s="86"/>
      <c r="F1" s="86"/>
      <c r="G1" s="86"/>
      <c r="H1" s="86"/>
      <c r="I1" s="86"/>
      <c r="J1" s="86"/>
      <c r="K1" s="86"/>
    </row>
    <row r="2" spans="1:11" ht="5.25" customHeight="1" thickBot="1" x14ac:dyDescent="0.25">
      <c r="A2" s="58"/>
      <c r="B2" s="92"/>
      <c r="C2" s="87"/>
      <c r="D2" s="87"/>
      <c r="E2" s="87"/>
      <c r="F2" s="87"/>
      <c r="G2" s="87"/>
      <c r="H2" s="93"/>
      <c r="I2" s="93"/>
      <c r="J2" s="93"/>
      <c r="K2" s="94"/>
    </row>
    <row r="3" spans="1:11" ht="39.75" customHeight="1" thickBot="1" x14ac:dyDescent="0.2">
      <c r="A3" s="88"/>
      <c r="B3" s="298" t="s">
        <v>149</v>
      </c>
      <c r="C3" s="309" t="s">
        <v>143</v>
      </c>
      <c r="D3" s="310" t="s">
        <v>144</v>
      </c>
      <c r="E3" s="310" t="s">
        <v>145</v>
      </c>
      <c r="F3" s="311" t="s">
        <v>146</v>
      </c>
      <c r="G3" s="312" t="s">
        <v>147</v>
      </c>
      <c r="H3" s="313" t="s">
        <v>148</v>
      </c>
      <c r="I3" s="314" t="s">
        <v>150</v>
      </c>
      <c r="J3" s="314" t="s">
        <v>151</v>
      </c>
      <c r="K3" s="315" t="s">
        <v>152</v>
      </c>
    </row>
    <row r="4" spans="1:11" ht="39.75" customHeight="1" x14ac:dyDescent="0.2">
      <c r="A4" s="90"/>
      <c r="B4" s="297" t="s">
        <v>153</v>
      </c>
      <c r="C4" s="316">
        <v>82</v>
      </c>
      <c r="D4" s="317">
        <v>365</v>
      </c>
      <c r="E4" s="317">
        <v>876</v>
      </c>
      <c r="F4" s="317">
        <v>335</v>
      </c>
      <c r="G4" s="318">
        <v>17</v>
      </c>
      <c r="H4" s="319">
        <f>SUM(C4:G4)</f>
        <v>1675</v>
      </c>
      <c r="I4" s="756">
        <v>1571105</v>
      </c>
      <c r="J4" s="756">
        <v>55000</v>
      </c>
      <c r="K4" s="758">
        <v>938</v>
      </c>
    </row>
    <row r="5" spans="1:11" ht="39.75" customHeight="1" thickBot="1" x14ac:dyDescent="0.2">
      <c r="A5" s="86"/>
      <c r="B5" s="320" t="s">
        <v>154</v>
      </c>
      <c r="C5" s="321">
        <f>C4/$H$4</f>
        <v>4.8955223880597018E-2</v>
      </c>
      <c r="D5" s="322">
        <f>D4/$H$4</f>
        <v>0.21791044776119403</v>
      </c>
      <c r="E5" s="322">
        <f>E4/$H$4</f>
        <v>0.52298507462686572</v>
      </c>
      <c r="F5" s="322">
        <f>F4/H4</f>
        <v>0.2</v>
      </c>
      <c r="G5" s="323">
        <f>G4/H4</f>
        <v>1.0149253731343283E-2</v>
      </c>
      <c r="H5" s="324">
        <f>H4/H4</f>
        <v>1</v>
      </c>
      <c r="I5" s="757"/>
      <c r="J5" s="757"/>
      <c r="K5" s="759"/>
    </row>
    <row r="6" spans="1:11" ht="3" customHeight="1" x14ac:dyDescent="0.15">
      <c r="A6" s="86"/>
      <c r="B6" s="86"/>
      <c r="C6" s="86"/>
      <c r="D6" s="86"/>
      <c r="E6" s="86"/>
      <c r="F6" s="86"/>
      <c r="G6" s="86"/>
      <c r="H6" s="86"/>
      <c r="I6" s="86"/>
      <c r="J6" s="86"/>
      <c r="K6" s="86"/>
    </row>
    <row r="7" spans="1:11" ht="17.25" customHeight="1" x14ac:dyDescent="0.2">
      <c r="A7" s="86"/>
      <c r="B7" s="58" t="s">
        <v>362</v>
      </c>
      <c r="C7" s="86"/>
      <c r="D7" s="86"/>
      <c r="E7" s="86"/>
      <c r="F7" s="86"/>
      <c r="G7" s="86"/>
      <c r="H7" s="86"/>
      <c r="I7" s="86"/>
      <c r="J7" s="86"/>
      <c r="K7" s="86"/>
    </row>
    <row r="9" spans="1:11" x14ac:dyDescent="0.2">
      <c r="G9">
        <f>27/H4</f>
        <v>1.6119402985074627E-2</v>
      </c>
    </row>
  </sheetData>
  <mergeCells count="3">
    <mergeCell ref="I4:I5"/>
    <mergeCell ref="J4:J5"/>
    <mergeCell ref="K4:K5"/>
  </mergeCells>
  <phoneticPr fontId="1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50"/>
  </sheetPr>
  <dimension ref="A1:V50"/>
  <sheetViews>
    <sheetView showGridLines="0" view="pageBreakPreview" zoomScale="98" zoomScaleNormal="115" zoomScaleSheetLayoutView="98" workbookViewId="0">
      <selection activeCell="B5" sqref="B5"/>
    </sheetView>
  </sheetViews>
  <sheetFormatPr defaultRowHeight="14.4" x14ac:dyDescent="0.2"/>
  <cols>
    <col min="1" max="1" width="11.3984375" customWidth="1"/>
    <col min="5" max="5" width="11.59765625" customWidth="1"/>
    <col min="12" max="12" width="8.59765625" customWidth="1"/>
    <col min="13" max="13" width="2.09765625" customWidth="1"/>
    <col min="14" max="14" width="11.09765625" customWidth="1"/>
    <col min="21" max="21" width="2.5" customWidth="1"/>
  </cols>
  <sheetData>
    <row r="1" spans="1:22" ht="15" thickBot="1" x14ac:dyDescent="0.25">
      <c r="A1" s="18"/>
      <c r="B1" s="18"/>
      <c r="C1" s="18"/>
      <c r="D1" s="18"/>
      <c r="E1" s="768" t="s">
        <v>155</v>
      </c>
      <c r="F1" s="769"/>
      <c r="G1" s="771" t="s">
        <v>156</v>
      </c>
      <c r="H1" s="772"/>
      <c r="I1" s="18"/>
      <c r="J1" s="18"/>
      <c r="K1" s="18"/>
      <c r="L1" s="18"/>
      <c r="M1" s="18"/>
      <c r="N1" s="95" t="s">
        <v>157</v>
      </c>
      <c r="O1" s="96"/>
      <c r="P1" s="96"/>
      <c r="Q1" s="96"/>
      <c r="R1" s="96"/>
      <c r="S1" s="96"/>
      <c r="T1" s="97" t="s">
        <v>158</v>
      </c>
      <c r="U1" s="98"/>
      <c r="V1" s="18"/>
    </row>
    <row r="2" spans="1:22" ht="15" thickBot="1" x14ac:dyDescent="0.25">
      <c r="A2" s="18" t="s">
        <v>159</v>
      </c>
      <c r="B2" s="513">
        <v>48617</v>
      </c>
      <c r="C2" s="514">
        <f>ROUND(B2/B$9,3)</f>
        <v>0.78700000000000003</v>
      </c>
      <c r="D2" s="293">
        <v>81.290000000000006</v>
      </c>
      <c r="E2" s="770"/>
      <c r="F2" s="765"/>
      <c r="G2" s="99" t="s">
        <v>160</v>
      </c>
      <c r="H2" s="100" t="s">
        <v>161</v>
      </c>
      <c r="I2" s="18"/>
      <c r="J2" s="18"/>
      <c r="K2" s="18"/>
      <c r="L2" s="18"/>
      <c r="M2" s="18"/>
      <c r="N2" s="101"/>
      <c r="O2" s="89" t="s">
        <v>159</v>
      </c>
      <c r="P2" s="102" t="s">
        <v>162</v>
      </c>
      <c r="Q2" s="102" t="s">
        <v>163</v>
      </c>
      <c r="R2" s="102" t="s">
        <v>164</v>
      </c>
      <c r="S2" s="102" t="s">
        <v>165</v>
      </c>
      <c r="T2" s="103" t="s">
        <v>166</v>
      </c>
      <c r="U2" s="104"/>
      <c r="V2" s="18"/>
    </row>
    <row r="3" spans="1:22" x14ac:dyDescent="0.2">
      <c r="A3" s="18" t="s">
        <v>167</v>
      </c>
      <c r="B3" s="513">
        <v>4114</v>
      </c>
      <c r="C3" s="514">
        <f>ROUND(B3/B$9,3)</f>
        <v>6.7000000000000004E-2</v>
      </c>
      <c r="D3" s="515">
        <v>5.5759999999999996</v>
      </c>
      <c r="E3" s="105" t="s">
        <v>159</v>
      </c>
      <c r="F3" s="513">
        <v>51423</v>
      </c>
      <c r="G3" s="106">
        <v>9363</v>
      </c>
      <c r="H3" s="107">
        <v>40795</v>
      </c>
      <c r="I3" s="18">
        <f t="shared" ref="I3:I8" si="0">SUM(G3:H3)</f>
        <v>50158</v>
      </c>
      <c r="J3" s="108">
        <f t="shared" ref="J3:J8" si="1">F3-I3</f>
        <v>1265</v>
      </c>
      <c r="K3" s="108"/>
      <c r="L3" s="18"/>
      <c r="M3" s="18"/>
      <c r="N3" s="773" t="s">
        <v>171</v>
      </c>
      <c r="O3" s="114">
        <v>53679</v>
      </c>
      <c r="P3" s="115">
        <v>3906</v>
      </c>
      <c r="Q3" s="115">
        <v>4627</v>
      </c>
      <c r="R3" s="115">
        <v>1355</v>
      </c>
      <c r="S3" s="115">
        <v>1016</v>
      </c>
      <c r="T3" s="116">
        <v>1012</v>
      </c>
      <c r="U3" s="109"/>
      <c r="V3" s="108">
        <f>SUM(O3:T3)</f>
        <v>65595</v>
      </c>
    </row>
    <row r="4" spans="1:22" x14ac:dyDescent="0.2">
      <c r="A4" s="18" t="s">
        <v>168</v>
      </c>
      <c r="B4" s="513">
        <v>5124</v>
      </c>
      <c r="C4" s="514">
        <f>ROUND(B4/B$9,3)</f>
        <v>8.3000000000000004E-2</v>
      </c>
      <c r="D4" s="293">
        <v>6.8860000000000001</v>
      </c>
      <c r="E4" s="105" t="s">
        <v>167</v>
      </c>
      <c r="F4" s="513">
        <v>3525</v>
      </c>
      <c r="G4" s="106">
        <v>669</v>
      </c>
      <c r="H4" s="107">
        <v>2882</v>
      </c>
      <c r="I4" s="18">
        <f t="shared" si="0"/>
        <v>3551</v>
      </c>
      <c r="J4" s="18">
        <f t="shared" si="1"/>
        <v>-26</v>
      </c>
      <c r="K4" s="18"/>
      <c r="L4" s="18"/>
      <c r="M4" s="18"/>
      <c r="N4" s="774"/>
      <c r="O4" s="117">
        <f>O3/V3</f>
        <v>0.81833981248570775</v>
      </c>
      <c r="P4" s="118">
        <f>P3/V3</f>
        <v>5.9547221587011208E-2</v>
      </c>
      <c r="Q4" s="118">
        <f>Q3/V3</f>
        <v>7.053891302690754E-2</v>
      </c>
      <c r="R4" s="118">
        <f>R3/V3</f>
        <v>2.0657062276088118E-2</v>
      </c>
      <c r="S4" s="118">
        <f>S3/V3</f>
        <v>1.5488985440963488E-2</v>
      </c>
      <c r="T4" s="119">
        <f>T3/V3</f>
        <v>1.5428005183321899E-2</v>
      </c>
      <c r="U4" s="113"/>
      <c r="V4" s="85">
        <f>V3/V3</f>
        <v>1</v>
      </c>
    </row>
    <row r="5" spans="1:22" x14ac:dyDescent="0.2">
      <c r="A5" s="18" t="s">
        <v>169</v>
      </c>
      <c r="B5" s="513">
        <v>1612</v>
      </c>
      <c r="C5" s="514">
        <f>ROUND(B5/B$9,3)</f>
        <v>2.5999999999999999E-2</v>
      </c>
      <c r="D5" s="293">
        <v>2.0070000000000001</v>
      </c>
      <c r="E5" s="105" t="s">
        <v>168</v>
      </c>
      <c r="F5" s="513">
        <v>4570</v>
      </c>
      <c r="G5" s="106">
        <v>681</v>
      </c>
      <c r="H5" s="107">
        <v>3743</v>
      </c>
      <c r="I5" s="18">
        <f t="shared" si="0"/>
        <v>4424</v>
      </c>
      <c r="J5" s="18">
        <f t="shared" si="1"/>
        <v>146</v>
      </c>
      <c r="K5" s="18"/>
      <c r="L5" s="18"/>
      <c r="M5" s="18"/>
      <c r="N5" s="775" t="s">
        <v>173</v>
      </c>
      <c r="O5" s="124">
        <v>55377</v>
      </c>
      <c r="P5" s="125">
        <v>3667</v>
      </c>
      <c r="Q5" s="125">
        <v>4573</v>
      </c>
      <c r="R5" s="125">
        <v>1385</v>
      </c>
      <c r="S5" s="125">
        <v>1133</v>
      </c>
      <c r="T5" s="126">
        <v>1144</v>
      </c>
      <c r="U5" s="109"/>
      <c r="V5" s="18">
        <f>SUM(O5:T5)</f>
        <v>67279</v>
      </c>
    </row>
    <row r="6" spans="1:22" x14ac:dyDescent="0.2">
      <c r="A6" s="18" t="s">
        <v>170</v>
      </c>
      <c r="B6" s="513">
        <v>1258</v>
      </c>
      <c r="C6" s="514">
        <f>ROUND(B6/B$9,3)</f>
        <v>0.02</v>
      </c>
      <c r="D6" s="293">
        <v>0.875</v>
      </c>
      <c r="E6" s="105" t="s">
        <v>169</v>
      </c>
      <c r="F6" s="513">
        <v>1772</v>
      </c>
      <c r="G6" s="106">
        <v>247</v>
      </c>
      <c r="H6" s="107">
        <v>1330</v>
      </c>
      <c r="I6" s="18">
        <f t="shared" si="0"/>
        <v>1577</v>
      </c>
      <c r="J6" s="18">
        <f t="shared" si="1"/>
        <v>195</v>
      </c>
      <c r="K6" s="18"/>
      <c r="L6" s="18"/>
      <c r="M6" s="18"/>
      <c r="N6" s="776"/>
      <c r="O6" s="146">
        <f>O5/V5</f>
        <v>0.82309487358611155</v>
      </c>
      <c r="P6" s="147">
        <v>5.3999999999999999E-2</v>
      </c>
      <c r="Q6" s="148">
        <f>Q5/V5</f>
        <v>6.7970689219518723E-2</v>
      </c>
      <c r="R6" s="148">
        <f>R5/V5</f>
        <v>2.0585918340046673E-2</v>
      </c>
      <c r="S6" s="148">
        <f>S5/V5</f>
        <v>1.684032164568439E-2</v>
      </c>
      <c r="T6" s="149">
        <f>T5/V5</f>
        <v>1.7003819914089092E-2</v>
      </c>
      <c r="U6" s="113"/>
      <c r="V6" s="85">
        <f>V5/V5</f>
        <v>1</v>
      </c>
    </row>
    <row r="7" spans="1:22" x14ac:dyDescent="0.2">
      <c r="A7" s="18" t="s">
        <v>166</v>
      </c>
      <c r="B7" s="513">
        <f>B9-B2-B3-B4-B5-B6</f>
        <v>1020</v>
      </c>
      <c r="C7" s="516">
        <f>B7/B9</f>
        <v>1.6519556239371611E-2</v>
      </c>
      <c r="D7" s="293">
        <v>3.3620999999999999</v>
      </c>
      <c r="E7" s="105" t="s">
        <v>170</v>
      </c>
      <c r="F7" s="513">
        <v>1103</v>
      </c>
      <c r="G7" s="106">
        <v>147</v>
      </c>
      <c r="H7" s="107">
        <v>1059</v>
      </c>
      <c r="I7" s="18">
        <f t="shared" si="0"/>
        <v>1206</v>
      </c>
      <c r="J7" s="18">
        <f t="shared" si="1"/>
        <v>-103</v>
      </c>
      <c r="K7" s="18"/>
      <c r="L7" s="18"/>
      <c r="M7" s="18"/>
      <c r="N7" s="765" t="s">
        <v>174</v>
      </c>
      <c r="O7" s="150">
        <v>55066</v>
      </c>
      <c r="P7" s="150">
        <v>3731</v>
      </c>
      <c r="Q7" s="150">
        <v>4695</v>
      </c>
      <c r="R7" s="150">
        <v>1614</v>
      </c>
      <c r="S7" s="150">
        <v>1132</v>
      </c>
      <c r="T7" s="150">
        <v>1034</v>
      </c>
      <c r="U7" s="109"/>
      <c r="V7" s="18">
        <v>65595</v>
      </c>
    </row>
    <row r="8" spans="1:22" x14ac:dyDescent="0.2">
      <c r="A8" s="18"/>
      <c r="B8" s="513"/>
      <c r="C8" s="514"/>
      <c r="D8" s="293"/>
      <c r="E8" s="105" t="s">
        <v>166</v>
      </c>
      <c r="F8" s="513"/>
      <c r="G8" s="106">
        <v>127</v>
      </c>
      <c r="H8" s="107">
        <v>1121</v>
      </c>
      <c r="I8" s="18">
        <f t="shared" si="0"/>
        <v>1248</v>
      </c>
      <c r="J8" s="18">
        <f t="shared" si="1"/>
        <v>-1248</v>
      </c>
      <c r="K8" s="18"/>
      <c r="L8" s="18"/>
      <c r="M8" s="18"/>
      <c r="N8" s="765"/>
      <c r="O8" s="151">
        <f>O7/V7</f>
        <v>0.83948471682292858</v>
      </c>
      <c r="P8" s="151">
        <f>P7/V7</f>
        <v>5.6879335315191709E-2</v>
      </c>
      <c r="Q8" s="151">
        <f>Q7/V7</f>
        <v>7.1575577406814542E-2</v>
      </c>
      <c r="R8" s="151">
        <f>R7/V7</f>
        <v>2.4605533958380974E-2</v>
      </c>
      <c r="S8" s="151">
        <f>S7/V7</f>
        <v>1.7257412912569554E-2</v>
      </c>
      <c r="T8" s="151">
        <f>T7/V7</f>
        <v>1.5763396600350636E-2</v>
      </c>
      <c r="U8" s="113"/>
      <c r="V8" s="85">
        <f>V7/V7</f>
        <v>1</v>
      </c>
    </row>
    <row r="9" spans="1:22" ht="15" thickBot="1" x14ac:dyDescent="0.25">
      <c r="A9" s="18" t="s">
        <v>172</v>
      </c>
      <c r="B9" s="513">
        <v>61745</v>
      </c>
      <c r="C9" s="293"/>
      <c r="D9" s="293"/>
      <c r="E9" s="120" t="s">
        <v>172</v>
      </c>
      <c r="F9" s="121">
        <f>SUM(F3:F8)</f>
        <v>62393</v>
      </c>
      <c r="G9" s="122">
        <f>SUM(G3:G8)</f>
        <v>11234</v>
      </c>
      <c r="H9" s="123">
        <f>SUM(H3:H8)</f>
        <v>50930</v>
      </c>
      <c r="I9" s="18" t="e">
        <f>SUM(#REF!)</f>
        <v>#REF!</v>
      </c>
      <c r="J9" s="18" t="e">
        <f>#REF!-I9</f>
        <v>#REF!</v>
      </c>
      <c r="K9" s="18"/>
      <c r="L9" s="18"/>
      <c r="M9" s="18"/>
      <c r="N9" s="765" t="s">
        <v>199</v>
      </c>
      <c r="O9" s="150">
        <v>55066</v>
      </c>
      <c r="P9" s="150">
        <v>3731</v>
      </c>
      <c r="Q9" s="150">
        <v>4695</v>
      </c>
      <c r="R9" s="150">
        <v>1614</v>
      </c>
      <c r="S9" s="150">
        <v>1132</v>
      </c>
      <c r="T9" s="150">
        <v>1034</v>
      </c>
      <c r="U9" s="18"/>
      <c r="V9" s="127">
        <f>SUM(O9:T9)</f>
        <v>67272</v>
      </c>
    </row>
    <row r="10" spans="1:22" x14ac:dyDescent="0.2">
      <c r="A10" s="18"/>
      <c r="B10" s="108"/>
      <c r="C10" s="18"/>
      <c r="D10" s="18"/>
      <c r="E10" s="18"/>
      <c r="F10" s="18"/>
      <c r="G10" s="18"/>
      <c r="H10" s="18"/>
      <c r="I10" s="18">
        <f>SUM(G9:H9)</f>
        <v>62164</v>
      </c>
      <c r="J10" s="18">
        <f>F9-I10</f>
        <v>229</v>
      </c>
      <c r="K10" s="18"/>
      <c r="L10" s="18"/>
      <c r="M10" s="18"/>
      <c r="N10" s="765"/>
      <c r="O10" s="151">
        <f>O9/V9</f>
        <v>0.81855749791889643</v>
      </c>
      <c r="P10" s="151">
        <f>P9/V9</f>
        <v>5.5461410393625878E-2</v>
      </c>
      <c r="Q10" s="151">
        <f>Q9/V9</f>
        <v>6.9791295041027476E-2</v>
      </c>
      <c r="R10" s="151">
        <f>R9/V9</f>
        <v>2.3992151266500179E-2</v>
      </c>
      <c r="S10" s="151">
        <f>S9/V9</f>
        <v>1.682720894279938E-2</v>
      </c>
      <c r="T10" s="151">
        <f>T9/V9</f>
        <v>1.5370436437150671E-2</v>
      </c>
      <c r="U10" s="18"/>
      <c r="V10" s="18"/>
    </row>
    <row r="11" spans="1:22" x14ac:dyDescent="0.2">
      <c r="A11" s="18"/>
      <c r="B11" s="108">
        <v>0</v>
      </c>
      <c r="C11" s="18"/>
      <c r="D11" s="18"/>
      <c r="E11" s="18"/>
      <c r="F11" s="18"/>
      <c r="G11" s="18"/>
      <c r="H11" s="18"/>
      <c r="I11" s="18"/>
      <c r="J11" s="18"/>
      <c r="K11" s="18"/>
      <c r="L11" s="18"/>
      <c r="M11" s="18"/>
      <c r="N11" s="766"/>
      <c r="O11" s="129"/>
      <c r="P11" s="129"/>
      <c r="Q11" s="129"/>
      <c r="R11" s="129"/>
      <c r="S11" s="129"/>
      <c r="T11" s="129"/>
      <c r="U11" s="18"/>
      <c r="V11" s="129"/>
    </row>
    <row r="12" spans="1:22" x14ac:dyDescent="0.2">
      <c r="A12" s="18"/>
      <c r="B12" s="108"/>
      <c r="C12" s="18"/>
      <c r="D12" s="18"/>
      <c r="E12" s="18"/>
      <c r="F12" s="18"/>
      <c r="G12" s="18"/>
      <c r="H12" s="18"/>
      <c r="I12" s="18"/>
      <c r="J12" s="18"/>
      <c r="K12" s="18"/>
      <c r="L12" s="18"/>
      <c r="M12" s="18"/>
      <c r="N12" s="767"/>
      <c r="O12" s="85"/>
      <c r="P12" s="85"/>
      <c r="Q12" s="85"/>
      <c r="R12" s="85"/>
      <c r="S12" s="85"/>
      <c r="T12" s="85"/>
      <c r="U12" s="18"/>
      <c r="V12" s="85"/>
    </row>
    <row r="13" spans="1:22" x14ac:dyDescent="0.2">
      <c r="A13" s="18"/>
      <c r="B13" s="18"/>
      <c r="C13" s="18"/>
      <c r="D13" s="18"/>
      <c r="E13" s="18"/>
      <c r="F13" s="18"/>
      <c r="G13" s="18"/>
      <c r="H13" s="18"/>
      <c r="I13" s="18"/>
      <c r="J13" s="18"/>
      <c r="K13" s="18"/>
      <c r="L13" s="18"/>
      <c r="M13" s="18"/>
      <c r="N13" s="18"/>
      <c r="O13" s="84"/>
      <c r="P13" s="84"/>
      <c r="Q13" s="84"/>
      <c r="R13" s="84"/>
      <c r="S13" s="18"/>
      <c r="T13" s="18"/>
      <c r="U13" s="18"/>
      <c r="V13" s="18"/>
    </row>
    <row r="14" spans="1:22" x14ac:dyDescent="0.2">
      <c r="A14" s="18"/>
      <c r="B14" s="18"/>
      <c r="C14" s="18"/>
      <c r="D14" s="18"/>
      <c r="E14" s="18"/>
      <c r="F14" s="18"/>
      <c r="G14" s="18"/>
      <c r="H14" s="18"/>
      <c r="I14" s="18"/>
      <c r="J14" s="18"/>
      <c r="K14" s="18"/>
      <c r="L14" s="18"/>
      <c r="M14" s="18"/>
      <c r="N14" s="18"/>
      <c r="O14" s="18"/>
      <c r="P14" s="128"/>
      <c r="Q14" s="18"/>
      <c r="R14" s="18"/>
      <c r="S14" s="18"/>
      <c r="T14" s="18"/>
      <c r="U14" s="18"/>
      <c r="V14" s="18"/>
    </row>
    <row r="15" spans="1:22" ht="15" thickBot="1" x14ac:dyDescent="0.25">
      <c r="A15" s="18"/>
      <c r="B15" s="18"/>
      <c r="C15" s="18"/>
      <c r="D15" s="18"/>
      <c r="E15" s="18"/>
      <c r="F15" s="18"/>
      <c r="G15" s="18"/>
      <c r="H15" s="18"/>
      <c r="I15" s="18"/>
      <c r="J15" s="18"/>
      <c r="K15" s="18"/>
      <c r="L15" s="18"/>
      <c r="M15" s="18"/>
      <c r="N15" s="18" t="s">
        <v>190</v>
      </c>
      <c r="O15" s="18"/>
      <c r="P15" s="18"/>
      <c r="Q15" s="18"/>
      <c r="R15" s="18"/>
      <c r="S15" s="18"/>
      <c r="T15" s="141" t="s">
        <v>158</v>
      </c>
      <c r="U15" s="18"/>
      <c r="V15" s="18"/>
    </row>
    <row r="16" spans="1:22" x14ac:dyDescent="0.2">
      <c r="A16" s="18"/>
      <c r="B16" s="18"/>
      <c r="C16" s="18"/>
      <c r="D16" s="18"/>
      <c r="E16" s="18"/>
      <c r="F16" s="18"/>
      <c r="G16" s="18"/>
      <c r="H16" s="18"/>
      <c r="I16" s="18"/>
      <c r="J16" s="18"/>
      <c r="K16" s="18"/>
      <c r="L16" s="18"/>
      <c r="M16" s="18"/>
      <c r="N16" s="134"/>
      <c r="O16" s="133" t="s">
        <v>183</v>
      </c>
      <c r="P16" s="131" t="s">
        <v>184</v>
      </c>
      <c r="Q16" s="131" t="s">
        <v>185</v>
      </c>
      <c r="R16" s="131" t="s">
        <v>186</v>
      </c>
      <c r="S16" s="131" t="s">
        <v>187</v>
      </c>
      <c r="T16" s="132" t="s">
        <v>188</v>
      </c>
      <c r="U16" s="18"/>
      <c r="V16" s="18"/>
    </row>
    <row r="17" spans="1:22" x14ac:dyDescent="0.2">
      <c r="A17" s="18"/>
      <c r="B17" s="18"/>
      <c r="C17" s="18"/>
      <c r="D17" s="18"/>
      <c r="E17" s="18"/>
      <c r="F17" s="18"/>
      <c r="G17" s="18"/>
      <c r="H17" s="18"/>
      <c r="I17" s="18"/>
      <c r="J17" s="18"/>
      <c r="K17" s="18"/>
      <c r="L17" s="18"/>
      <c r="M17" s="18"/>
      <c r="N17" s="223" t="s">
        <v>189</v>
      </c>
      <c r="O17" s="135">
        <v>55377</v>
      </c>
      <c r="P17" s="136">
        <v>3667</v>
      </c>
      <c r="Q17" s="136">
        <v>4573</v>
      </c>
      <c r="R17" s="136">
        <v>1385</v>
      </c>
      <c r="S17" s="136">
        <v>1133</v>
      </c>
      <c r="T17" s="137">
        <v>1144</v>
      </c>
      <c r="U17" s="18"/>
      <c r="V17" s="18"/>
    </row>
    <row r="18" spans="1:22" x14ac:dyDescent="0.2">
      <c r="A18" s="18"/>
      <c r="B18" s="18"/>
      <c r="C18" s="18"/>
      <c r="D18" s="18"/>
      <c r="E18" s="18"/>
      <c r="F18" s="18"/>
      <c r="G18" s="18"/>
      <c r="H18" s="18"/>
      <c r="I18" s="18"/>
      <c r="J18" s="18"/>
      <c r="K18" s="18"/>
      <c r="L18" s="18"/>
      <c r="M18" s="18"/>
      <c r="N18" s="224"/>
      <c r="O18" s="117">
        <v>0.82299999999999995</v>
      </c>
      <c r="P18" s="118">
        <v>5.3999999999999999E-2</v>
      </c>
      <c r="Q18" s="118">
        <v>6.8000000000000005E-2</v>
      </c>
      <c r="R18" s="118">
        <v>2.1000000000000001E-2</v>
      </c>
      <c r="S18" s="118">
        <v>1.7000000000000001E-2</v>
      </c>
      <c r="T18" s="119">
        <v>1.7000000000000001E-2</v>
      </c>
      <c r="U18" s="18"/>
      <c r="V18" s="18"/>
    </row>
    <row r="19" spans="1:22" x14ac:dyDescent="0.2">
      <c r="A19" s="18"/>
      <c r="B19" s="18"/>
      <c r="C19" s="18"/>
      <c r="D19" s="18"/>
      <c r="E19" s="18"/>
      <c r="F19" s="18"/>
      <c r="G19" s="18"/>
      <c r="H19" s="18"/>
      <c r="I19" s="18"/>
      <c r="J19" s="18"/>
      <c r="K19" s="18"/>
      <c r="L19" s="18"/>
      <c r="M19" s="18"/>
      <c r="N19" s="223" t="s">
        <v>174</v>
      </c>
      <c r="O19" s="135">
        <v>55066</v>
      </c>
      <c r="P19" s="136">
        <v>3731</v>
      </c>
      <c r="Q19" s="136">
        <v>4695</v>
      </c>
      <c r="R19" s="136">
        <v>1614</v>
      </c>
      <c r="S19" s="136">
        <v>1132</v>
      </c>
      <c r="T19" s="137">
        <v>1034</v>
      </c>
      <c r="U19" s="18"/>
      <c r="V19" s="18"/>
    </row>
    <row r="20" spans="1:22" x14ac:dyDescent="0.2">
      <c r="A20" s="18"/>
      <c r="B20" s="18"/>
      <c r="C20" s="18"/>
      <c r="D20" s="18"/>
      <c r="E20" s="18"/>
      <c r="F20" s="18"/>
      <c r="G20" s="18"/>
      <c r="H20" s="18"/>
      <c r="I20" s="18"/>
      <c r="J20" s="18"/>
      <c r="K20" s="18"/>
      <c r="L20" s="18"/>
      <c r="M20" s="18"/>
      <c r="N20" s="225"/>
      <c r="O20" s="110">
        <v>0.81899999999999995</v>
      </c>
      <c r="P20" s="111">
        <v>5.5E-2</v>
      </c>
      <c r="Q20" s="111">
        <v>7.0000000000000007E-2</v>
      </c>
      <c r="R20" s="111">
        <v>2.4E-2</v>
      </c>
      <c r="S20" s="111">
        <v>1.7000000000000001E-2</v>
      </c>
      <c r="T20" s="112">
        <v>1.4999999999999999E-2</v>
      </c>
      <c r="U20" s="18"/>
      <c r="V20" s="18"/>
    </row>
    <row r="21" spans="1:22" x14ac:dyDescent="0.2">
      <c r="A21" s="18"/>
      <c r="B21" s="18"/>
      <c r="C21" s="18"/>
      <c r="D21" s="18"/>
      <c r="E21" s="18"/>
      <c r="F21" s="18"/>
      <c r="G21" s="18"/>
      <c r="H21" s="18"/>
      <c r="I21" s="18"/>
      <c r="J21" s="18"/>
      <c r="K21" s="18"/>
      <c r="L21" s="18"/>
      <c r="M21" s="18"/>
      <c r="N21" s="760" t="s">
        <v>199</v>
      </c>
      <c r="O21" s="135">
        <v>52182</v>
      </c>
      <c r="P21" s="136">
        <v>3664</v>
      </c>
      <c r="Q21" s="136">
        <v>4741</v>
      </c>
      <c r="R21" s="136">
        <v>1476</v>
      </c>
      <c r="S21" s="136">
        <v>1159</v>
      </c>
      <c r="T21" s="137">
        <v>1379</v>
      </c>
      <c r="U21" s="18"/>
      <c r="V21" s="18">
        <v>64601</v>
      </c>
    </row>
    <row r="22" spans="1:22" x14ac:dyDescent="0.2">
      <c r="A22" s="18"/>
      <c r="B22" s="18"/>
      <c r="C22" s="18"/>
      <c r="D22" s="18"/>
      <c r="E22" s="18"/>
      <c r="F22" s="18"/>
      <c r="G22" s="18"/>
      <c r="H22" s="18"/>
      <c r="I22" s="18"/>
      <c r="J22" s="18"/>
      <c r="K22" s="18"/>
      <c r="L22" s="18"/>
      <c r="M22" s="18"/>
      <c r="N22" s="761"/>
      <c r="O22" s="110">
        <f>O21/V21</f>
        <v>0.80775839383291281</v>
      </c>
      <c r="P22" s="111">
        <f>P21/V21</f>
        <v>5.6717388275723285E-2</v>
      </c>
      <c r="Q22" s="111">
        <f>Q21/V21</f>
        <v>7.3388956827293697E-2</v>
      </c>
      <c r="R22" s="111">
        <f>R21/V21</f>
        <v>2.2847943530285908E-2</v>
      </c>
      <c r="S22" s="111">
        <f>S21/V21</f>
        <v>1.7940898747697404E-2</v>
      </c>
      <c r="T22" s="112">
        <f>T21/V21</f>
        <v>2.1346418786086903E-2</v>
      </c>
      <c r="U22" s="18"/>
      <c r="V22" s="18"/>
    </row>
    <row r="23" spans="1:22" x14ac:dyDescent="0.2">
      <c r="A23" s="18"/>
      <c r="B23" s="18"/>
      <c r="C23" s="18"/>
      <c r="D23" s="18"/>
      <c r="E23" s="18"/>
      <c r="F23" s="18"/>
      <c r="G23" s="18"/>
      <c r="H23" s="18"/>
      <c r="I23" s="18"/>
      <c r="J23" s="18"/>
      <c r="K23" s="18"/>
      <c r="L23" s="18"/>
      <c r="M23" s="18"/>
      <c r="N23" s="760" t="s">
        <v>275</v>
      </c>
      <c r="O23" s="135">
        <v>49789</v>
      </c>
      <c r="P23" s="136">
        <v>3928</v>
      </c>
      <c r="Q23" s="136">
        <v>5119</v>
      </c>
      <c r="R23" s="136">
        <v>1738</v>
      </c>
      <c r="S23" s="136">
        <v>1217</v>
      </c>
      <c r="T23" s="137">
        <v>1382</v>
      </c>
      <c r="U23" s="18"/>
      <c r="V23" s="129">
        <v>63173</v>
      </c>
    </row>
    <row r="24" spans="1:22" ht="15" thickBot="1" x14ac:dyDescent="0.25">
      <c r="A24" s="18"/>
      <c r="B24" s="18"/>
      <c r="C24" s="18"/>
      <c r="D24" s="18"/>
      <c r="E24" s="18"/>
      <c r="F24" s="18"/>
      <c r="G24" s="18"/>
      <c r="H24" s="18"/>
      <c r="I24" s="18"/>
      <c r="J24" s="18"/>
      <c r="K24" s="18"/>
      <c r="L24" s="18"/>
      <c r="M24" s="18"/>
      <c r="N24" s="762"/>
      <c r="O24" s="138">
        <f>O23/V23</f>
        <v>0.78813733715353074</v>
      </c>
      <c r="P24" s="139">
        <f>P23/V23</f>
        <v>6.2178462317762334E-2</v>
      </c>
      <c r="Q24" s="139">
        <f>Q23/V23</f>
        <v>8.1031453310749846E-2</v>
      </c>
      <c r="R24" s="139">
        <f>R23/V23</f>
        <v>2.751175343896918E-2</v>
      </c>
      <c r="S24" s="139">
        <f>S23/V23</f>
        <v>1.9264559226251723E-2</v>
      </c>
      <c r="T24" s="140">
        <f>T23/V23</f>
        <v>2.1876434552736138E-2</v>
      </c>
      <c r="U24" s="18"/>
      <c r="V24" s="18"/>
    </row>
    <row r="25" spans="1:22" ht="6" customHeight="1" x14ac:dyDescent="0.2">
      <c r="A25" s="18"/>
      <c r="B25" s="18"/>
      <c r="C25" s="18"/>
      <c r="D25" s="18"/>
      <c r="E25" s="18"/>
      <c r="F25" s="18"/>
      <c r="G25" s="18"/>
      <c r="H25" s="18"/>
      <c r="I25" s="18"/>
      <c r="J25" s="18"/>
      <c r="K25" s="18"/>
      <c r="L25" s="18"/>
      <c r="M25" s="18"/>
      <c r="N25" s="763"/>
      <c r="O25" s="130"/>
      <c r="P25" s="130"/>
      <c r="Q25" s="130"/>
      <c r="R25" s="130"/>
      <c r="S25" s="130"/>
      <c r="T25" s="130"/>
      <c r="U25" s="18"/>
      <c r="V25" s="18"/>
    </row>
    <row r="26" spans="1:22" x14ac:dyDescent="0.2">
      <c r="A26" s="18"/>
      <c r="B26" s="18"/>
      <c r="C26" s="18"/>
      <c r="D26" s="18"/>
      <c r="E26" s="18"/>
      <c r="F26" s="18"/>
      <c r="G26" s="18"/>
      <c r="H26" s="18"/>
      <c r="I26" s="18"/>
      <c r="J26" s="18"/>
      <c r="K26" s="18"/>
      <c r="L26" s="18"/>
      <c r="M26" s="18"/>
      <c r="N26" s="764"/>
      <c r="O26" s="130"/>
      <c r="P26" s="130"/>
      <c r="Q26" s="130"/>
      <c r="R26" s="130"/>
      <c r="S26" s="130"/>
      <c r="T26" s="130"/>
      <c r="U26" s="18"/>
      <c r="V26" s="18"/>
    </row>
    <row r="27" spans="1:22" x14ac:dyDescent="0.2">
      <c r="A27" s="18"/>
      <c r="B27" s="18"/>
      <c r="C27" s="18"/>
      <c r="D27" s="18"/>
      <c r="E27" s="18"/>
      <c r="F27" s="18"/>
      <c r="G27" s="18"/>
      <c r="H27" s="18"/>
      <c r="I27" s="18"/>
      <c r="J27" s="18"/>
      <c r="K27" s="18"/>
      <c r="L27" s="18"/>
      <c r="M27" s="18"/>
      <c r="N27" s="18"/>
      <c r="O27" s="18"/>
      <c r="P27" s="18"/>
      <c r="Q27" s="18"/>
      <c r="R27" s="18"/>
      <c r="S27" s="18"/>
      <c r="T27" s="18"/>
      <c r="U27" s="18"/>
      <c r="V27" s="18"/>
    </row>
    <row r="28" spans="1:22" x14ac:dyDescent="0.2">
      <c r="A28" s="18"/>
      <c r="B28" s="18"/>
      <c r="C28" s="18"/>
      <c r="D28" s="18"/>
      <c r="E28" s="18"/>
      <c r="F28" s="18"/>
      <c r="G28" s="18"/>
      <c r="H28" s="18"/>
      <c r="I28" s="18"/>
      <c r="J28" s="18"/>
      <c r="K28" s="18"/>
      <c r="L28" s="18"/>
      <c r="M28" s="18"/>
      <c r="N28" s="18"/>
      <c r="O28" s="18"/>
      <c r="P28" s="18"/>
      <c r="Q28" s="18"/>
      <c r="R28" s="18"/>
      <c r="S28" s="18"/>
      <c r="T28" s="18"/>
      <c r="U28" s="18"/>
      <c r="V28" s="18"/>
    </row>
    <row r="29" spans="1:22" x14ac:dyDescent="0.2">
      <c r="A29" s="18"/>
      <c r="B29" s="18"/>
      <c r="C29" s="18"/>
      <c r="D29" s="18"/>
      <c r="E29" s="18"/>
      <c r="F29" s="18"/>
      <c r="G29" s="18"/>
      <c r="H29" s="18"/>
      <c r="I29" s="18"/>
      <c r="J29" s="18"/>
      <c r="K29" s="18"/>
      <c r="L29" s="18"/>
      <c r="M29" s="18"/>
      <c r="N29" s="18"/>
      <c r="O29" s="18"/>
      <c r="P29" s="18"/>
      <c r="Q29" s="18"/>
      <c r="R29" s="18"/>
      <c r="S29" s="18"/>
      <c r="T29" s="18"/>
      <c r="U29" s="18"/>
      <c r="V29" s="18"/>
    </row>
    <row r="30" spans="1:22" x14ac:dyDescent="0.2">
      <c r="A30" s="18"/>
      <c r="B30" s="18"/>
      <c r="C30" s="18"/>
      <c r="D30" s="18"/>
      <c r="E30" s="18"/>
      <c r="F30" s="18"/>
      <c r="G30" s="18"/>
      <c r="H30" s="18"/>
      <c r="I30" s="18"/>
      <c r="J30" s="18"/>
      <c r="K30" s="18"/>
      <c r="L30" s="18"/>
      <c r="M30" s="18"/>
      <c r="N30" s="18"/>
      <c r="O30" s="18"/>
      <c r="P30" s="18"/>
      <c r="Q30" s="18"/>
      <c r="R30" s="18"/>
      <c r="S30" s="18"/>
      <c r="T30" s="18"/>
      <c r="U30" s="18"/>
      <c r="V30" s="18"/>
    </row>
    <row r="31" spans="1:22" x14ac:dyDescent="0.2">
      <c r="A31" s="18"/>
      <c r="B31" s="18"/>
      <c r="C31" s="18"/>
      <c r="D31" s="18"/>
      <c r="E31" s="18"/>
      <c r="F31" s="18"/>
      <c r="G31" s="18"/>
      <c r="H31" s="18"/>
      <c r="I31" s="18"/>
      <c r="J31" s="18"/>
      <c r="K31" s="18"/>
      <c r="L31" s="18"/>
      <c r="M31" s="18"/>
      <c r="N31" s="18"/>
      <c r="O31" s="18"/>
      <c r="P31" s="18"/>
      <c r="Q31" s="18"/>
      <c r="R31" s="18"/>
      <c r="S31" s="18"/>
      <c r="T31" s="18"/>
      <c r="U31" s="18"/>
      <c r="V31" s="18"/>
    </row>
    <row r="32" spans="1:22" x14ac:dyDescent="0.2">
      <c r="A32" s="18"/>
      <c r="B32" s="18"/>
      <c r="C32" s="18"/>
      <c r="D32" s="18"/>
      <c r="E32" s="18"/>
      <c r="F32" s="18"/>
      <c r="G32" s="18"/>
      <c r="H32" s="18"/>
      <c r="I32" s="18"/>
      <c r="J32" s="18"/>
      <c r="K32" s="18"/>
      <c r="L32" s="18"/>
      <c r="M32" s="18"/>
      <c r="N32" s="18"/>
      <c r="O32" s="18"/>
      <c r="P32" s="18"/>
      <c r="Q32" s="18"/>
      <c r="R32" s="18"/>
      <c r="S32" s="18"/>
      <c r="T32" s="18"/>
      <c r="U32" s="18"/>
      <c r="V32" s="18"/>
    </row>
    <row r="33" spans="1:22" x14ac:dyDescent="0.2">
      <c r="A33" s="18"/>
      <c r="B33" s="18"/>
      <c r="C33" s="18"/>
      <c r="D33" s="18"/>
      <c r="E33" s="18"/>
      <c r="F33" s="18"/>
      <c r="G33" s="18"/>
      <c r="H33" s="18"/>
      <c r="I33" s="18"/>
      <c r="J33" s="18"/>
      <c r="K33" s="18"/>
      <c r="L33" s="18"/>
      <c r="M33" s="18"/>
      <c r="N33" s="18"/>
      <c r="O33" s="18"/>
      <c r="P33" s="18"/>
      <c r="Q33" s="18"/>
      <c r="R33" s="18"/>
      <c r="S33" s="18"/>
      <c r="T33" s="18"/>
      <c r="U33" s="18"/>
      <c r="V33" s="18"/>
    </row>
    <row r="34" spans="1:22" x14ac:dyDescent="0.2">
      <c r="A34" s="18"/>
      <c r="B34" s="18"/>
      <c r="C34" s="18"/>
      <c r="D34" s="18"/>
      <c r="E34" s="18"/>
      <c r="F34" s="18"/>
      <c r="G34" s="18"/>
      <c r="H34" s="18"/>
      <c r="I34" s="18"/>
      <c r="J34" s="18"/>
      <c r="K34" s="18"/>
      <c r="L34" s="18"/>
      <c r="M34" s="18"/>
      <c r="N34" s="18"/>
      <c r="O34" s="18"/>
      <c r="P34" s="18"/>
      <c r="Q34" s="18"/>
      <c r="R34" s="18"/>
      <c r="S34" s="18"/>
      <c r="T34" s="18"/>
      <c r="U34" s="18"/>
      <c r="V34" s="18"/>
    </row>
    <row r="35" spans="1:22" x14ac:dyDescent="0.2">
      <c r="A35" s="18"/>
      <c r="B35" s="18"/>
      <c r="C35" s="18"/>
      <c r="D35" s="18"/>
      <c r="E35" s="18"/>
      <c r="F35" s="18"/>
      <c r="G35" s="18"/>
      <c r="H35" s="18"/>
      <c r="I35" s="18"/>
      <c r="J35" s="18"/>
      <c r="K35" s="18"/>
      <c r="L35" s="18"/>
      <c r="M35" s="18"/>
      <c r="N35" s="18"/>
      <c r="O35" s="18"/>
      <c r="P35" s="18"/>
      <c r="Q35" s="18"/>
      <c r="R35" s="18"/>
      <c r="S35" s="18"/>
      <c r="T35" s="18"/>
      <c r="U35" s="18"/>
      <c r="V35" s="18"/>
    </row>
    <row r="36" spans="1:22" x14ac:dyDescent="0.2">
      <c r="A36" s="18"/>
      <c r="B36" s="18"/>
      <c r="C36" s="18"/>
      <c r="D36" s="18"/>
      <c r="E36" s="18"/>
      <c r="F36" s="18"/>
      <c r="G36" s="18"/>
      <c r="H36" s="18"/>
      <c r="I36" s="18"/>
      <c r="J36" s="18"/>
      <c r="K36" s="18"/>
      <c r="L36" s="18"/>
      <c r="M36" s="18"/>
      <c r="N36" s="18"/>
      <c r="O36" s="18"/>
      <c r="P36" s="18"/>
      <c r="Q36" s="18"/>
      <c r="R36" s="18"/>
      <c r="S36" s="18"/>
      <c r="T36" s="18"/>
      <c r="U36" s="18"/>
      <c r="V36" s="18"/>
    </row>
    <row r="37" spans="1:22" x14ac:dyDescent="0.2">
      <c r="A37" s="18"/>
      <c r="B37" s="18"/>
      <c r="C37" s="18"/>
      <c r="D37" s="18"/>
      <c r="E37" s="18"/>
      <c r="F37" s="18"/>
      <c r="G37" s="18"/>
      <c r="H37" s="18"/>
      <c r="I37" s="18"/>
      <c r="J37" s="18"/>
      <c r="K37" s="18"/>
      <c r="L37" s="18"/>
      <c r="M37" s="18"/>
      <c r="N37" s="18"/>
      <c r="O37" s="18"/>
      <c r="P37" s="18"/>
      <c r="Q37" s="18"/>
      <c r="R37" s="18"/>
      <c r="S37" s="18"/>
      <c r="T37" s="18"/>
      <c r="U37" s="18"/>
      <c r="V37" s="18"/>
    </row>
    <row r="38" spans="1:22" x14ac:dyDescent="0.2">
      <c r="A38" s="18"/>
      <c r="B38" s="18"/>
      <c r="C38" s="18"/>
      <c r="D38" s="18"/>
      <c r="E38" s="18"/>
      <c r="F38" s="18"/>
      <c r="G38" s="18"/>
      <c r="H38" s="18"/>
      <c r="I38" s="18"/>
      <c r="J38" s="18"/>
      <c r="K38" s="18"/>
      <c r="L38" s="18"/>
      <c r="M38" s="18"/>
      <c r="N38" s="18"/>
      <c r="O38" s="18"/>
      <c r="P38" s="18"/>
      <c r="Q38" s="18"/>
      <c r="R38" s="18"/>
      <c r="S38" s="18"/>
      <c r="T38" s="18"/>
      <c r="U38" s="18"/>
      <c r="V38" s="18"/>
    </row>
    <row r="39" spans="1:22" x14ac:dyDescent="0.2">
      <c r="A39" s="18"/>
      <c r="B39" s="18"/>
      <c r="C39" s="18"/>
      <c r="D39" s="18"/>
      <c r="E39" s="18"/>
      <c r="F39" s="18"/>
      <c r="G39" s="18"/>
      <c r="H39" s="18"/>
      <c r="I39" s="18"/>
      <c r="J39" s="18"/>
      <c r="K39" s="18"/>
      <c r="L39" s="18"/>
      <c r="M39" s="18"/>
      <c r="N39" s="18"/>
      <c r="O39" s="18"/>
      <c r="P39" s="18"/>
      <c r="Q39" s="18"/>
      <c r="R39" s="18"/>
      <c r="S39" s="18"/>
      <c r="T39" s="18"/>
      <c r="U39" s="18"/>
      <c r="V39" s="18"/>
    </row>
    <row r="40" spans="1:22" x14ac:dyDescent="0.2">
      <c r="A40" s="18"/>
      <c r="B40" s="18"/>
      <c r="C40" s="18"/>
      <c r="D40" s="18"/>
      <c r="E40" s="18"/>
      <c r="F40" s="18"/>
      <c r="G40" s="18"/>
      <c r="H40" s="18"/>
      <c r="I40" s="18"/>
      <c r="J40" s="18"/>
      <c r="K40" s="18"/>
      <c r="L40" s="18"/>
      <c r="M40" s="18"/>
      <c r="N40" s="18"/>
      <c r="O40" s="18"/>
      <c r="P40" s="18"/>
      <c r="Q40" s="18"/>
      <c r="R40" s="18"/>
      <c r="S40" s="18"/>
      <c r="T40" s="18"/>
      <c r="U40" s="18"/>
      <c r="V40" s="18"/>
    </row>
    <row r="41" spans="1:22" x14ac:dyDescent="0.2">
      <c r="A41" s="18"/>
      <c r="B41" s="18"/>
      <c r="C41" s="18"/>
      <c r="D41" s="18"/>
      <c r="E41" s="18"/>
      <c r="F41" s="18"/>
      <c r="G41" s="18"/>
      <c r="H41" s="18"/>
      <c r="I41" s="18"/>
      <c r="J41" s="18"/>
      <c r="K41" s="18"/>
      <c r="L41" s="18"/>
      <c r="M41" s="18"/>
      <c r="N41" s="18"/>
      <c r="O41" s="18"/>
      <c r="P41" s="18"/>
      <c r="Q41" s="18"/>
      <c r="R41" s="18"/>
      <c r="S41" s="18"/>
      <c r="T41" s="18"/>
      <c r="U41" s="18"/>
      <c r="V41" s="18"/>
    </row>
    <row r="42" spans="1:22" x14ac:dyDescent="0.2">
      <c r="A42" s="18"/>
      <c r="B42" s="18"/>
      <c r="C42" s="18"/>
      <c r="D42" s="18"/>
      <c r="E42" s="18"/>
      <c r="F42" s="18"/>
      <c r="G42" s="18"/>
      <c r="H42" s="18"/>
      <c r="I42" s="18"/>
      <c r="J42" s="18"/>
      <c r="K42" s="18"/>
      <c r="L42" s="18"/>
      <c r="M42" s="18"/>
      <c r="N42" s="18"/>
      <c r="O42" s="18"/>
      <c r="P42" s="18"/>
      <c r="Q42" s="18"/>
      <c r="R42" s="18"/>
      <c r="S42" s="18"/>
      <c r="T42" s="18"/>
      <c r="U42" s="18"/>
      <c r="V42" s="18"/>
    </row>
    <row r="43" spans="1:22" x14ac:dyDescent="0.2">
      <c r="A43" s="18"/>
      <c r="B43" s="18"/>
      <c r="C43" s="18"/>
      <c r="D43" s="18"/>
      <c r="E43" s="18"/>
      <c r="F43" s="18"/>
      <c r="G43" s="18"/>
      <c r="H43" s="18"/>
      <c r="I43" s="18"/>
      <c r="J43" s="18"/>
      <c r="K43" s="18"/>
      <c r="L43" s="18"/>
      <c r="M43" s="18"/>
      <c r="N43" s="18"/>
      <c r="O43" s="18"/>
      <c r="P43" s="18"/>
      <c r="Q43" s="18"/>
      <c r="R43" s="18"/>
      <c r="S43" s="18"/>
      <c r="T43" s="18"/>
      <c r="U43" s="18"/>
      <c r="V43" s="18"/>
    </row>
    <row r="44" spans="1:22" x14ac:dyDescent="0.2">
      <c r="A44" s="18"/>
      <c r="B44" s="18"/>
      <c r="C44" s="18"/>
      <c r="D44" s="18"/>
      <c r="E44" s="18"/>
      <c r="F44" s="18"/>
      <c r="G44" s="18"/>
      <c r="H44" s="18"/>
      <c r="I44" s="18"/>
      <c r="J44" s="18"/>
      <c r="K44" s="18"/>
      <c r="L44" s="18"/>
      <c r="M44" s="18"/>
      <c r="N44" s="18"/>
      <c r="O44" s="18"/>
      <c r="P44" s="18"/>
      <c r="Q44" s="18"/>
      <c r="R44" s="18"/>
      <c r="S44" s="18"/>
      <c r="T44" s="18"/>
      <c r="U44" s="18"/>
      <c r="V44" s="18"/>
    </row>
    <row r="45" spans="1:22" x14ac:dyDescent="0.2">
      <c r="A45" s="18"/>
      <c r="B45" s="18"/>
      <c r="C45" s="18"/>
      <c r="D45" s="18"/>
      <c r="E45" s="18"/>
      <c r="F45" s="18"/>
      <c r="G45" s="18"/>
      <c r="H45" s="18"/>
      <c r="I45" s="18"/>
      <c r="J45" s="18"/>
      <c r="K45" s="18"/>
      <c r="L45" s="18"/>
      <c r="M45" s="18"/>
      <c r="N45" s="18"/>
      <c r="O45" s="18"/>
      <c r="P45" s="18"/>
      <c r="Q45" s="18"/>
      <c r="R45" s="18"/>
      <c r="S45" s="18"/>
      <c r="T45" s="18"/>
      <c r="U45" s="18"/>
      <c r="V45" s="18"/>
    </row>
    <row r="46" spans="1:22" x14ac:dyDescent="0.2">
      <c r="A46" s="18"/>
      <c r="B46" s="18"/>
      <c r="C46" s="18"/>
      <c r="D46" s="18"/>
      <c r="E46" s="18"/>
      <c r="F46" s="18"/>
      <c r="G46" s="18"/>
      <c r="H46" s="18"/>
      <c r="I46" s="18"/>
      <c r="J46" s="18"/>
      <c r="K46" s="18"/>
      <c r="L46" s="18"/>
      <c r="M46" s="18"/>
      <c r="N46" s="18"/>
      <c r="O46" s="18"/>
      <c r="P46" s="18"/>
      <c r="Q46" s="18"/>
      <c r="R46" s="18"/>
      <c r="S46" s="18"/>
      <c r="T46" s="18"/>
      <c r="U46" s="18"/>
      <c r="V46" s="18"/>
    </row>
    <row r="47" spans="1:22" x14ac:dyDescent="0.2">
      <c r="A47" s="18"/>
      <c r="B47" s="18"/>
      <c r="C47" s="18"/>
      <c r="D47" s="18"/>
      <c r="E47" s="18"/>
      <c r="F47" s="18"/>
      <c r="G47" s="18"/>
      <c r="H47" s="18"/>
      <c r="I47" s="18"/>
      <c r="J47" s="18"/>
      <c r="K47" s="18"/>
      <c r="L47" s="18"/>
      <c r="M47" s="18"/>
      <c r="N47" s="18"/>
      <c r="O47" s="18"/>
      <c r="P47" s="18"/>
      <c r="Q47" s="18"/>
      <c r="R47" s="18"/>
      <c r="S47" s="18"/>
      <c r="T47" s="18"/>
      <c r="U47" s="18"/>
      <c r="V47" s="18"/>
    </row>
    <row r="48" spans="1:22" x14ac:dyDescent="0.2">
      <c r="A48" s="18"/>
      <c r="B48" s="18"/>
      <c r="C48" s="18"/>
      <c r="D48" s="18"/>
      <c r="E48" s="18"/>
      <c r="F48" s="18"/>
      <c r="G48" s="18"/>
      <c r="H48" s="18"/>
      <c r="I48" s="18"/>
      <c r="J48" s="18"/>
      <c r="K48" s="18"/>
      <c r="L48" s="18"/>
      <c r="M48" s="18"/>
      <c r="N48" s="18"/>
      <c r="O48" s="18"/>
      <c r="P48" s="18"/>
      <c r="Q48" s="18"/>
      <c r="R48" s="18"/>
      <c r="S48" s="18"/>
      <c r="T48" s="18"/>
      <c r="U48" s="18"/>
      <c r="V48" s="18"/>
    </row>
    <row r="49" spans="1:22" x14ac:dyDescent="0.2">
      <c r="A49" s="18"/>
      <c r="B49" s="18"/>
      <c r="C49" s="18"/>
      <c r="D49" s="18"/>
      <c r="E49" s="18"/>
      <c r="F49" s="18"/>
      <c r="G49" s="18"/>
      <c r="H49" s="18"/>
      <c r="I49" s="18"/>
      <c r="J49" s="18"/>
      <c r="K49" s="18"/>
      <c r="L49" s="18"/>
      <c r="M49" s="18"/>
      <c r="N49" s="18"/>
      <c r="O49" s="18"/>
      <c r="P49" s="18"/>
      <c r="Q49" s="18"/>
      <c r="R49" s="18"/>
      <c r="S49" s="18"/>
      <c r="T49" s="18"/>
      <c r="U49" s="18"/>
      <c r="V49" s="18"/>
    </row>
    <row r="50" spans="1:22" x14ac:dyDescent="0.2">
      <c r="A50" s="18"/>
      <c r="B50" s="18"/>
      <c r="C50" s="18"/>
      <c r="D50" s="18"/>
      <c r="E50" s="18"/>
      <c r="F50" s="18"/>
      <c r="G50" s="18"/>
      <c r="H50" s="18"/>
      <c r="I50" s="18"/>
      <c r="J50" s="18"/>
      <c r="K50" s="18"/>
      <c r="L50" s="18"/>
      <c r="M50" s="18"/>
      <c r="N50" s="18"/>
      <c r="O50" s="18"/>
      <c r="P50" s="18"/>
      <c r="Q50" s="18"/>
      <c r="R50" s="18"/>
      <c r="S50" s="18"/>
      <c r="T50" s="18"/>
      <c r="U50" s="18"/>
      <c r="V50" s="18"/>
    </row>
  </sheetData>
  <mergeCells count="10">
    <mergeCell ref="E1:F2"/>
    <mergeCell ref="G1:H1"/>
    <mergeCell ref="N3:N4"/>
    <mergeCell ref="N5:N6"/>
    <mergeCell ref="N7:N8"/>
    <mergeCell ref="N21:N22"/>
    <mergeCell ref="N23:N24"/>
    <mergeCell ref="N25:N26"/>
    <mergeCell ref="N9:N10"/>
    <mergeCell ref="N11:N12"/>
  </mergeCells>
  <phoneticPr fontId="11"/>
  <pageMargins left="0.7" right="0.7" top="0.75" bottom="0.75" header="0.3" footer="0.3"/>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pageSetUpPr fitToPage="1"/>
  </sheetPr>
  <dimension ref="A1:P29"/>
  <sheetViews>
    <sheetView showGridLines="0" view="pageBreakPreview" zoomScale="87" zoomScaleNormal="100" zoomScaleSheetLayoutView="87" workbookViewId="0">
      <selection activeCell="M50" sqref="M50"/>
    </sheetView>
  </sheetViews>
  <sheetFormatPr defaultRowHeight="14.4" x14ac:dyDescent="0.2"/>
  <cols>
    <col min="1" max="1" width="14.19921875" customWidth="1"/>
    <col min="2" max="11" width="9.69921875" customWidth="1"/>
  </cols>
  <sheetData>
    <row r="1" spans="1:12" ht="15" thickBot="1" x14ac:dyDescent="0.25">
      <c r="A1" s="2"/>
      <c r="B1" s="2"/>
      <c r="C1" s="2"/>
      <c r="D1" s="2"/>
      <c r="E1" s="2"/>
      <c r="F1" s="2"/>
      <c r="G1" s="2"/>
      <c r="H1" s="2"/>
      <c r="I1" s="2"/>
      <c r="J1" s="3" t="s">
        <v>205</v>
      </c>
      <c r="K1" s="1"/>
      <c r="L1" s="1"/>
    </row>
    <row r="2" spans="1:12" ht="26.4" x14ac:dyDescent="0.2">
      <c r="A2" s="4"/>
      <c r="B2" s="5" t="s">
        <v>272</v>
      </c>
      <c r="C2" s="5" t="s">
        <v>206</v>
      </c>
      <c r="D2" s="5" t="s">
        <v>207</v>
      </c>
      <c r="E2" s="5" t="s">
        <v>208</v>
      </c>
      <c r="F2" s="5" t="s">
        <v>209</v>
      </c>
      <c r="G2" s="5" t="s">
        <v>210</v>
      </c>
      <c r="H2" s="5" t="s">
        <v>211</v>
      </c>
      <c r="I2" s="5" t="s">
        <v>212</v>
      </c>
      <c r="J2" s="5" t="s">
        <v>213</v>
      </c>
      <c r="K2" s="6" t="s">
        <v>10</v>
      </c>
      <c r="L2" t="s">
        <v>1</v>
      </c>
    </row>
    <row r="3" spans="1:12" x14ac:dyDescent="0.2">
      <c r="A3" s="285" t="s">
        <v>399</v>
      </c>
      <c r="B3" s="286">
        <v>17447</v>
      </c>
      <c r="C3" s="286">
        <v>1715</v>
      </c>
      <c r="D3" s="286">
        <v>6418</v>
      </c>
      <c r="E3" s="286">
        <v>6787</v>
      </c>
      <c r="F3" s="286">
        <v>9415</v>
      </c>
      <c r="G3" s="286">
        <v>10175</v>
      </c>
      <c r="H3" s="286">
        <v>7890</v>
      </c>
      <c r="I3" s="286">
        <v>8620</v>
      </c>
      <c r="J3" s="286">
        <v>5054</v>
      </c>
      <c r="K3" s="287">
        <v>5671</v>
      </c>
      <c r="L3" s="288">
        <f>SUM(C3:K3)</f>
        <v>61745</v>
      </c>
    </row>
    <row r="4" spans="1:12" x14ac:dyDescent="0.2">
      <c r="A4" s="285" t="s">
        <v>446</v>
      </c>
      <c r="B4" s="286">
        <v>16249</v>
      </c>
      <c r="C4" s="286">
        <v>1319</v>
      </c>
      <c r="D4" s="286">
        <v>5769</v>
      </c>
      <c r="E4" s="286">
        <v>6033</v>
      </c>
      <c r="F4" s="286">
        <v>7850</v>
      </c>
      <c r="G4" s="286">
        <v>8925</v>
      </c>
      <c r="H4" s="286">
        <v>7286</v>
      </c>
      <c r="I4" s="286">
        <v>7887</v>
      </c>
      <c r="J4" s="286">
        <v>4993</v>
      </c>
      <c r="K4" s="287">
        <v>5167</v>
      </c>
      <c r="L4" s="288">
        <f>SUM(C4:K4)</f>
        <v>55229</v>
      </c>
    </row>
    <row r="5" spans="1:12" s="82" customFormat="1" x14ac:dyDescent="0.2">
      <c r="A5"/>
      <c r="B5" s="289">
        <f>B4/L4</f>
        <v>0.29421137445907042</v>
      </c>
      <c r="C5" s="289">
        <f>C4/L4</f>
        <v>2.3882380633362905E-2</v>
      </c>
      <c r="D5" s="289">
        <f>D4/L4</f>
        <v>0.10445599232287385</v>
      </c>
      <c r="E5" s="289">
        <f>E4/L4</f>
        <v>0.10923608973546506</v>
      </c>
      <c r="F5" s="289">
        <f>F4/L4</f>
        <v>0.14213547230621593</v>
      </c>
      <c r="G5" s="289">
        <f>G4/L4</f>
        <v>0.1615998841188506</v>
      </c>
      <c r="H5" s="289">
        <f>H4/L4</f>
        <v>0.13192344601568018</v>
      </c>
      <c r="I5" s="289">
        <f>I4/L4</f>
        <v>0.14280541020116244</v>
      </c>
      <c r="J5" s="289">
        <f>J4/L4</f>
        <v>9.0405402958590592E-2</v>
      </c>
      <c r="K5" s="289">
        <f>K4/L4</f>
        <v>9.3555921707798445E-2</v>
      </c>
      <c r="L5"/>
    </row>
    <row r="6" spans="1:12" x14ac:dyDescent="0.2">
      <c r="A6" s="152"/>
      <c r="B6" s="153"/>
    </row>
    <row r="7" spans="1:12" x14ac:dyDescent="0.2">
      <c r="A7" s="154"/>
      <c r="B7" s="155"/>
    </row>
    <row r="8" spans="1:12" x14ac:dyDescent="0.2">
      <c r="A8" s="154"/>
      <c r="B8" s="155"/>
    </row>
    <row r="9" spans="1:12" x14ac:dyDescent="0.2">
      <c r="B9" s="82"/>
    </row>
    <row r="28" spans="16:16" x14ac:dyDescent="0.2">
      <c r="P28" t="s">
        <v>381</v>
      </c>
    </row>
    <row r="29" spans="16:16" x14ac:dyDescent="0.2">
      <c r="P29" t="s">
        <v>380</v>
      </c>
    </row>
  </sheetData>
  <phoneticPr fontId="11"/>
  <pageMargins left="0.7" right="0.7" top="0.75" bottom="0.75" header="0.3" footer="0.3"/>
  <pageSetup paperSize="9" scale="74"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50"/>
  </sheetPr>
  <dimension ref="C1:R27"/>
  <sheetViews>
    <sheetView showGridLines="0" zoomScale="82" zoomScaleNormal="82" workbookViewId="0">
      <pane ySplit="3" topLeftCell="A4" activePane="bottomLeft" state="frozen"/>
      <selection activeCell="U2" sqref="U2"/>
      <selection pane="bottomLeft" activeCell="E9" sqref="E9"/>
    </sheetView>
  </sheetViews>
  <sheetFormatPr defaultRowHeight="14.4" x14ac:dyDescent="0.2"/>
  <cols>
    <col min="2" max="2" width="1.59765625" customWidth="1"/>
    <col min="3" max="3" width="17.8984375" customWidth="1"/>
    <col min="4" max="12" width="11.5" customWidth="1"/>
    <col min="13" max="13" width="1.59765625" customWidth="1"/>
  </cols>
  <sheetData>
    <row r="1" spans="3:18" ht="6" customHeight="1" x14ac:dyDescent="0.2"/>
    <row r="2" spans="3:18" ht="15" thickBot="1" x14ac:dyDescent="0.25">
      <c r="C2" s="165"/>
      <c r="L2" s="166" t="s">
        <v>236</v>
      </c>
    </row>
    <row r="3" spans="3:18" ht="15" thickBot="1" x14ac:dyDescent="0.25">
      <c r="C3" s="167"/>
      <c r="D3" s="168" t="s">
        <v>237</v>
      </c>
      <c r="E3" s="169" t="s">
        <v>238</v>
      </c>
      <c r="F3" s="170" t="s">
        <v>239</v>
      </c>
      <c r="G3" s="170" t="s">
        <v>240</v>
      </c>
      <c r="H3" s="169" t="s">
        <v>241</v>
      </c>
      <c r="I3" s="169" t="s">
        <v>242</v>
      </c>
      <c r="J3" s="169" t="s">
        <v>243</v>
      </c>
      <c r="K3" s="171" t="s">
        <v>244</v>
      </c>
      <c r="L3" s="172" t="s">
        <v>245</v>
      </c>
    </row>
    <row r="4" spans="3:18" ht="27.75" customHeight="1" x14ac:dyDescent="0.2">
      <c r="C4" s="325" t="s">
        <v>406</v>
      </c>
      <c r="D4" s="326">
        <v>19596</v>
      </c>
      <c r="E4" s="327">
        <v>10361</v>
      </c>
      <c r="F4" s="327">
        <v>5779</v>
      </c>
      <c r="G4" s="327">
        <v>5827</v>
      </c>
      <c r="H4" s="327">
        <v>9486</v>
      </c>
      <c r="I4" s="327">
        <v>5760</v>
      </c>
      <c r="J4" s="327">
        <v>2026</v>
      </c>
      <c r="K4" s="307">
        <v>2910</v>
      </c>
      <c r="L4" s="328">
        <f>SUM(D4:K4)</f>
        <v>61745</v>
      </c>
    </row>
    <row r="5" spans="3:18" ht="27.75" customHeight="1" thickBot="1" x14ac:dyDescent="0.25">
      <c r="C5" s="325" t="s">
        <v>366</v>
      </c>
      <c r="D5" s="326">
        <v>23044</v>
      </c>
      <c r="E5" s="327">
        <v>10407</v>
      </c>
      <c r="F5" s="327">
        <v>6134</v>
      </c>
      <c r="G5" s="327">
        <v>6575</v>
      </c>
      <c r="H5" s="327">
        <v>10277</v>
      </c>
      <c r="I5" s="327">
        <v>6591</v>
      </c>
      <c r="J5" s="327">
        <v>2339</v>
      </c>
      <c r="K5" s="307">
        <v>3449</v>
      </c>
      <c r="L5" s="328">
        <f>SUM(D5:K5)</f>
        <v>68816</v>
      </c>
    </row>
    <row r="6" spans="3:18" ht="22.5" customHeight="1" thickBot="1" x14ac:dyDescent="0.25">
      <c r="C6" s="329" t="s">
        <v>283</v>
      </c>
      <c r="D6" s="330">
        <f t="shared" ref="D6:K6" si="0">D4/D5</f>
        <v>0.85037319909737896</v>
      </c>
      <c r="E6" s="331">
        <f t="shared" si="0"/>
        <v>0.99557989814547898</v>
      </c>
      <c r="F6" s="331">
        <f t="shared" si="0"/>
        <v>0.9421258558852299</v>
      </c>
      <c r="G6" s="331">
        <f t="shared" si="0"/>
        <v>0.88623574144486694</v>
      </c>
      <c r="H6" s="331">
        <f t="shared" si="0"/>
        <v>0.92303201323343387</v>
      </c>
      <c r="I6" s="331">
        <f t="shared" si="0"/>
        <v>0.87391898042785621</v>
      </c>
      <c r="J6" s="331">
        <f t="shared" si="0"/>
        <v>0.86618212911500636</v>
      </c>
      <c r="K6" s="332">
        <f t="shared" si="0"/>
        <v>0.8437228182081763</v>
      </c>
      <c r="L6" s="510" t="s">
        <v>417</v>
      </c>
    </row>
    <row r="7" spans="3:18" ht="22.5" customHeight="1" thickBot="1" x14ac:dyDescent="0.25">
      <c r="C7" s="333" t="s">
        <v>407</v>
      </c>
      <c r="D7" s="334">
        <f>D4/L4</f>
        <v>0.31736982751639808</v>
      </c>
      <c r="E7" s="334">
        <f>E4/L4</f>
        <v>0.16780306097659731</v>
      </c>
      <c r="F7" s="334">
        <f>F4/L4</f>
        <v>9.3594623046400524E-2</v>
      </c>
      <c r="G7" s="334">
        <f>G4/L4</f>
        <v>9.4372013928253298E-2</v>
      </c>
      <c r="H7" s="334">
        <f>H4/L4</f>
        <v>0.15363187302615597</v>
      </c>
      <c r="I7" s="334">
        <f>I4/L4</f>
        <v>9.3286905822333788E-2</v>
      </c>
      <c r="J7" s="334">
        <f>J4/L4</f>
        <v>3.2812373471536156E-2</v>
      </c>
      <c r="K7" s="335">
        <f>K4/L4</f>
        <v>4.7129322212324881E-2</v>
      </c>
      <c r="L7" s="173" t="s">
        <v>246</v>
      </c>
    </row>
    <row r="8" spans="3:18" ht="15" thickBot="1" x14ac:dyDescent="0.25">
      <c r="C8" s="174"/>
      <c r="D8" s="175"/>
      <c r="E8" s="175"/>
      <c r="F8" s="175"/>
      <c r="G8" s="175"/>
      <c r="H8" s="175"/>
      <c r="I8" s="175"/>
      <c r="J8" s="175"/>
      <c r="K8" s="174"/>
      <c r="L8" s="174"/>
    </row>
    <row r="9" spans="3:18" ht="33.75" customHeight="1" x14ac:dyDescent="0.2">
      <c r="C9" s="336" t="s">
        <v>408</v>
      </c>
      <c r="D9" s="176">
        <v>5319</v>
      </c>
      <c r="E9" s="177">
        <v>2398</v>
      </c>
      <c r="F9" s="177">
        <v>1760</v>
      </c>
      <c r="G9" s="177">
        <v>2138</v>
      </c>
      <c r="H9" s="177">
        <v>2926</v>
      </c>
      <c r="I9" s="177">
        <v>1725</v>
      </c>
      <c r="J9" s="177">
        <v>717</v>
      </c>
      <c r="K9" s="337"/>
      <c r="L9" s="308">
        <f>SUM(D9:J9)</f>
        <v>16983</v>
      </c>
    </row>
    <row r="10" spans="3:18" ht="33.75" customHeight="1" thickBot="1" x14ac:dyDescent="0.25">
      <c r="C10" s="338" t="s">
        <v>247</v>
      </c>
      <c r="D10" s="178">
        <f t="shared" ref="D10:J10" si="1">D9/D4</f>
        <v>0.27143294549908142</v>
      </c>
      <c r="E10" s="179">
        <f t="shared" si="1"/>
        <v>0.23144484123154135</v>
      </c>
      <c r="F10" s="179">
        <f t="shared" si="1"/>
        <v>0.30455096037376711</v>
      </c>
      <c r="G10" s="179">
        <f t="shared" si="1"/>
        <v>0.36691264801784795</v>
      </c>
      <c r="H10" s="179">
        <f t="shared" si="1"/>
        <v>0.30845456462154752</v>
      </c>
      <c r="I10" s="179">
        <f t="shared" si="1"/>
        <v>0.29947916666666669</v>
      </c>
      <c r="J10" s="179">
        <f t="shared" si="1"/>
        <v>0.35389930898321814</v>
      </c>
      <c r="K10" s="339"/>
      <c r="L10" s="340">
        <f>L9/L4</f>
        <v>0.27505061138553727</v>
      </c>
    </row>
    <row r="11" spans="3:18" x14ac:dyDescent="0.2">
      <c r="C11" s="180" t="s">
        <v>248</v>
      </c>
      <c r="D11" s="175"/>
      <c r="E11" s="175"/>
      <c r="F11" s="175"/>
      <c r="G11" s="175"/>
      <c r="H11" s="175"/>
      <c r="I11" s="175"/>
      <c r="J11" s="175"/>
      <c r="K11" s="174"/>
      <c r="L11" s="174"/>
    </row>
    <row r="12" spans="3:18" x14ac:dyDescent="0.2">
      <c r="C12" s="180" t="s">
        <v>391</v>
      </c>
      <c r="D12" s="175"/>
      <c r="E12" s="175"/>
      <c r="F12" s="175"/>
      <c r="G12" s="175"/>
      <c r="H12" s="175"/>
      <c r="I12" s="175"/>
      <c r="J12" s="175"/>
      <c r="K12" s="174"/>
      <c r="L12" s="174"/>
    </row>
    <row r="13" spans="3:18" x14ac:dyDescent="0.2">
      <c r="C13" s="180"/>
      <c r="D13" s="175"/>
      <c r="E13" s="175"/>
      <c r="F13" s="175"/>
      <c r="G13" s="175"/>
      <c r="H13" s="175"/>
      <c r="I13" s="175"/>
      <c r="J13" s="175"/>
      <c r="K13" s="174"/>
      <c r="L13" s="174"/>
    </row>
    <row r="14" spans="3:18" ht="15" thickBot="1" x14ac:dyDescent="0.25">
      <c r="C14" s="174"/>
      <c r="D14" s="175"/>
      <c r="E14" s="175"/>
      <c r="F14" s="175"/>
      <c r="G14" s="175"/>
      <c r="H14" s="175"/>
      <c r="I14" s="175"/>
      <c r="J14" s="175"/>
      <c r="K14" s="174"/>
      <c r="L14" s="181" t="s">
        <v>249</v>
      </c>
      <c r="R14" t="s">
        <v>365</v>
      </c>
    </row>
    <row r="15" spans="3:18" ht="22.5" customHeight="1" x14ac:dyDescent="0.2">
      <c r="C15" s="270" t="s">
        <v>367</v>
      </c>
      <c r="D15" s="176">
        <v>3740944</v>
      </c>
      <c r="E15" s="177">
        <v>1517756</v>
      </c>
      <c r="F15" s="177">
        <v>722863</v>
      </c>
      <c r="G15" s="177">
        <v>701110</v>
      </c>
      <c r="H15" s="177">
        <v>1307446</v>
      </c>
      <c r="I15" s="177">
        <v>850905</v>
      </c>
      <c r="J15" s="177">
        <v>340601</v>
      </c>
      <c r="K15" s="182"/>
      <c r="L15" s="183">
        <f>SUM(D15:J15)</f>
        <v>9181625</v>
      </c>
      <c r="N15" t="s">
        <v>310</v>
      </c>
      <c r="O15">
        <v>1573768</v>
      </c>
      <c r="P15" t="s">
        <v>364</v>
      </c>
      <c r="Q15">
        <v>722863</v>
      </c>
      <c r="R15" s="271">
        <f>O15-Q15</f>
        <v>850905</v>
      </c>
    </row>
    <row r="16" spans="3:18" ht="22.5" customHeight="1" thickBot="1" x14ac:dyDescent="0.25">
      <c r="C16" s="184" t="s">
        <v>250</v>
      </c>
      <c r="D16" s="178">
        <f>D15/L15</f>
        <v>0.40743811689107318</v>
      </c>
      <c r="E16" s="179">
        <f>E15/L15</f>
        <v>0.16530363633888337</v>
      </c>
      <c r="F16" s="179">
        <f>F15/L15</f>
        <v>7.8729309898846883E-2</v>
      </c>
      <c r="G16" s="179">
        <f>G15/L15</f>
        <v>7.6360121438198578E-2</v>
      </c>
      <c r="H16" s="179">
        <f>H15/L15</f>
        <v>0.14239810491062313</v>
      </c>
      <c r="I16" s="179">
        <f>I15/L15</f>
        <v>9.2674771622670279E-2</v>
      </c>
      <c r="J16" s="179">
        <f>J15/L15</f>
        <v>3.709593889970457E-2</v>
      </c>
      <c r="K16" s="185"/>
      <c r="L16" s="186" t="s">
        <v>246</v>
      </c>
      <c r="R16" s="271"/>
    </row>
    <row r="17" spans="3:18" ht="30" customHeight="1" x14ac:dyDescent="0.2">
      <c r="C17" s="187" t="s">
        <v>251</v>
      </c>
      <c r="D17" s="176">
        <v>913323</v>
      </c>
      <c r="E17" s="177">
        <v>297987</v>
      </c>
      <c r="F17" s="177">
        <v>184997</v>
      </c>
      <c r="G17" s="177">
        <v>223060</v>
      </c>
      <c r="H17" s="177">
        <v>347733</v>
      </c>
      <c r="I17" s="177">
        <v>213844</v>
      </c>
      <c r="J17" s="177">
        <v>107360</v>
      </c>
      <c r="K17" s="182"/>
      <c r="L17" s="183">
        <f>SUM(D17:J17)</f>
        <v>2288304</v>
      </c>
      <c r="N17" t="s">
        <v>310</v>
      </c>
      <c r="O17">
        <v>398841</v>
      </c>
      <c r="P17" t="s">
        <v>364</v>
      </c>
      <c r="Q17">
        <v>184997</v>
      </c>
      <c r="R17" s="271">
        <f>O17-Q17</f>
        <v>213844</v>
      </c>
    </row>
    <row r="18" spans="3:18" ht="30" customHeight="1" thickBot="1" x14ac:dyDescent="0.25">
      <c r="C18" s="184" t="s">
        <v>252</v>
      </c>
      <c r="D18" s="178">
        <f t="shared" ref="D18:J18" si="2">D17/(D15-D19)</f>
        <v>0.24562152271289711</v>
      </c>
      <c r="E18" s="179">
        <f t="shared" si="2"/>
        <v>0.2014601767518335</v>
      </c>
      <c r="F18" s="179">
        <f t="shared" si="2"/>
        <v>0.25808949293660383</v>
      </c>
      <c r="G18" s="179">
        <f t="shared" si="2"/>
        <v>0.31937299461220936</v>
      </c>
      <c r="H18" s="179">
        <f t="shared" si="2"/>
        <v>0.26712199333833164</v>
      </c>
      <c r="I18" s="179">
        <f t="shared" si="2"/>
        <v>0.25298090493637149</v>
      </c>
      <c r="J18" s="179">
        <f t="shared" si="2"/>
        <v>0.31683729330763849</v>
      </c>
      <c r="K18" s="188"/>
      <c r="L18" s="17">
        <f>L17/(L15-L19)</f>
        <v>0.25149793393539011</v>
      </c>
    </row>
    <row r="19" spans="3:18" ht="17.25" customHeight="1" x14ac:dyDescent="0.2">
      <c r="C19" s="189" t="s">
        <v>253</v>
      </c>
      <c r="D19" s="190">
        <v>22528</v>
      </c>
      <c r="E19" s="190">
        <v>38620</v>
      </c>
      <c r="F19" s="190">
        <v>6069</v>
      </c>
      <c r="G19" s="190">
        <v>2679</v>
      </c>
      <c r="H19" s="190">
        <v>5670</v>
      </c>
      <c r="I19" s="190">
        <v>5608</v>
      </c>
      <c r="J19" s="190">
        <v>1752</v>
      </c>
      <c r="K19" s="191"/>
      <c r="L19" s="190">
        <f>SUM(D19:J19)</f>
        <v>82926</v>
      </c>
      <c r="O19">
        <v>11677</v>
      </c>
      <c r="Q19">
        <v>6069</v>
      </c>
      <c r="R19">
        <f>O19-Q19</f>
        <v>5608</v>
      </c>
    </row>
    <row r="20" spans="3:18" ht="30" customHeight="1" x14ac:dyDescent="0.2">
      <c r="C20" s="192" t="s">
        <v>254</v>
      </c>
      <c r="D20" s="193"/>
      <c r="E20" s="193"/>
      <c r="F20" s="193"/>
      <c r="G20" s="193"/>
      <c r="H20" s="194" t="s">
        <v>363</v>
      </c>
      <c r="J20" s="193"/>
      <c r="K20" s="195"/>
      <c r="L20" s="193"/>
    </row>
    <row r="21" spans="3:18" x14ac:dyDescent="0.2">
      <c r="C21" s="174"/>
      <c r="D21" s="174"/>
      <c r="E21" s="174"/>
      <c r="F21" s="174"/>
      <c r="G21" s="174"/>
      <c r="H21" s="174"/>
      <c r="I21" s="174"/>
      <c r="J21" s="174"/>
      <c r="K21" s="174"/>
      <c r="L21" s="174"/>
    </row>
    <row r="22" spans="3:18" ht="19.5" customHeight="1" x14ac:dyDescent="0.2">
      <c r="C22" s="196" t="s">
        <v>255</v>
      </c>
      <c r="D22" s="197" t="s">
        <v>256</v>
      </c>
      <c r="E22" s="197"/>
      <c r="F22" s="197" t="s">
        <v>257</v>
      </c>
      <c r="G22" s="197"/>
      <c r="H22" s="197" t="s">
        <v>258</v>
      </c>
      <c r="I22" s="198"/>
      <c r="J22" s="199"/>
    </row>
    <row r="23" spans="3:18" ht="19.5" customHeight="1" x14ac:dyDescent="0.2">
      <c r="C23" s="200"/>
      <c r="D23" s="197" t="s">
        <v>259</v>
      </c>
      <c r="E23" s="197"/>
      <c r="F23" s="197"/>
      <c r="G23" s="197"/>
      <c r="H23" s="197"/>
      <c r="I23" s="198"/>
    </row>
    <row r="24" spans="3:18" ht="19.5" customHeight="1" x14ac:dyDescent="0.2">
      <c r="C24" s="200"/>
      <c r="D24" s="197" t="s">
        <v>260</v>
      </c>
      <c r="E24" s="197"/>
      <c r="F24" s="197"/>
      <c r="G24" s="197"/>
      <c r="H24" s="197"/>
      <c r="I24" s="198"/>
    </row>
    <row r="25" spans="3:18" ht="19.5" customHeight="1" x14ac:dyDescent="0.2">
      <c r="C25" s="200"/>
      <c r="D25" s="197" t="s">
        <v>261</v>
      </c>
      <c r="E25" s="197"/>
      <c r="F25" s="197"/>
      <c r="G25" s="197"/>
      <c r="H25" s="197"/>
      <c r="I25" s="198"/>
    </row>
    <row r="26" spans="3:18" ht="19.5" customHeight="1" x14ac:dyDescent="0.2">
      <c r="C26" s="200"/>
      <c r="D26" s="197" t="s">
        <v>262</v>
      </c>
      <c r="E26" s="197"/>
      <c r="F26" s="197"/>
      <c r="G26" s="197"/>
      <c r="H26" s="197"/>
      <c r="I26" s="198"/>
    </row>
    <row r="27" spans="3:18" ht="6" customHeight="1" x14ac:dyDescent="0.2">
      <c r="D27" s="198"/>
      <c r="E27" s="198"/>
      <c r="F27" s="198"/>
      <c r="G27" s="198"/>
      <c r="H27" s="198"/>
      <c r="I27" s="198"/>
    </row>
  </sheetData>
  <phoneticPr fontId="11"/>
  <pageMargins left="0.7" right="0.7" top="0.75" bottom="0.75" header="0.3" footer="0.3"/>
  <pageSetup paperSize="9" scale="65" orientation="landscape" r:id="rId1"/>
  <ignoredErrors>
    <ignoredError sqref="L1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50"/>
  </sheetPr>
  <dimension ref="B1:P27"/>
  <sheetViews>
    <sheetView showGridLines="0" zoomScale="82" zoomScaleNormal="82" workbookViewId="0">
      <selection activeCell="R4" sqref="R4"/>
    </sheetView>
  </sheetViews>
  <sheetFormatPr defaultRowHeight="14.4" x14ac:dyDescent="0.2"/>
  <cols>
    <col min="2" max="2" width="1.59765625" customWidth="1"/>
    <col min="3" max="3" width="17.59765625" customWidth="1"/>
    <col min="4" max="4" width="7.5" customWidth="1"/>
    <col min="5" max="5" width="7.09765625" customWidth="1"/>
    <col min="6" max="6" width="17.59765625" customWidth="1"/>
    <col min="7" max="7" width="7.5" customWidth="1"/>
    <col min="8" max="8" width="7.09765625" customWidth="1"/>
    <col min="9" max="9" width="17.59765625" customWidth="1"/>
    <col min="10" max="10" width="7.5" customWidth="1"/>
    <col min="11" max="11" width="7.09765625" customWidth="1"/>
    <col min="12" max="12" width="17.59765625" customWidth="1"/>
    <col min="13" max="13" width="7.5" customWidth="1"/>
    <col min="14" max="14" width="7.09765625" customWidth="1"/>
    <col min="15" max="15" width="1.59765625" customWidth="1"/>
  </cols>
  <sheetData>
    <row r="1" spans="2:15" ht="6" customHeight="1" x14ac:dyDescent="0.2"/>
    <row r="2" spans="2:15" ht="14.25" customHeight="1" thickBot="1" x14ac:dyDescent="0.25">
      <c r="B2" s="201"/>
      <c r="C2" s="201"/>
      <c r="D2" s="202"/>
      <c r="E2" s="201"/>
      <c r="F2" s="201"/>
      <c r="G2" s="202"/>
      <c r="H2" s="201"/>
      <c r="I2" s="201"/>
      <c r="J2" s="201"/>
      <c r="K2" s="201"/>
      <c r="L2" s="201"/>
      <c r="M2" s="777" t="s">
        <v>236</v>
      </c>
      <c r="N2" s="777"/>
      <c r="O2" s="201"/>
    </row>
    <row r="3" spans="2:15" ht="25.5" customHeight="1" thickBot="1" x14ac:dyDescent="0.25">
      <c r="B3" s="201"/>
      <c r="C3" s="341" t="s">
        <v>263</v>
      </c>
      <c r="D3" s="342">
        <v>19596</v>
      </c>
      <c r="E3" s="343" t="s">
        <v>264</v>
      </c>
      <c r="F3" s="341" t="s">
        <v>265</v>
      </c>
      <c r="G3" s="342">
        <v>10361</v>
      </c>
      <c r="H3" s="343" t="s">
        <v>264</v>
      </c>
      <c r="I3" s="341" t="s">
        <v>239</v>
      </c>
      <c r="J3" s="342">
        <v>5779</v>
      </c>
      <c r="K3" s="343" t="s">
        <v>264</v>
      </c>
      <c r="L3" s="341" t="s">
        <v>240</v>
      </c>
      <c r="M3" s="342">
        <v>5827</v>
      </c>
      <c r="N3" s="506" t="s">
        <v>264</v>
      </c>
      <c r="O3" s="203"/>
    </row>
    <row r="4" spans="2:15" ht="20.25" customHeight="1" x14ac:dyDescent="0.2">
      <c r="B4" s="201"/>
      <c r="C4" s="344" t="s">
        <v>3</v>
      </c>
      <c r="D4" s="345">
        <v>1732</v>
      </c>
      <c r="E4" s="346">
        <f>D4/D3</f>
        <v>8.8385384772402528E-2</v>
      </c>
      <c r="F4" s="344" t="s">
        <v>3</v>
      </c>
      <c r="G4" s="345">
        <v>1001</v>
      </c>
      <c r="H4" s="346">
        <f>G4/G3</f>
        <v>9.6612296110414053E-2</v>
      </c>
      <c r="I4" s="344" t="s">
        <v>374</v>
      </c>
      <c r="J4" s="345">
        <v>592</v>
      </c>
      <c r="K4" s="346">
        <f>J4/J3</f>
        <v>0.10243986848935802</v>
      </c>
      <c r="L4" s="344" t="s">
        <v>3</v>
      </c>
      <c r="M4" s="347">
        <v>508</v>
      </c>
      <c r="N4" s="507">
        <f>M4/M3</f>
        <v>8.7180367255877814E-2</v>
      </c>
      <c r="O4" s="204"/>
    </row>
    <row r="5" spans="2:15" ht="20.25" customHeight="1" x14ac:dyDescent="0.2">
      <c r="B5" s="201"/>
      <c r="C5" s="348" t="s">
        <v>358</v>
      </c>
      <c r="D5" s="349">
        <v>1304</v>
      </c>
      <c r="E5" s="350">
        <f>D5/D3</f>
        <v>6.6544192692386206E-2</v>
      </c>
      <c r="F5" s="348" t="s">
        <v>358</v>
      </c>
      <c r="G5" s="349">
        <v>716</v>
      </c>
      <c r="H5" s="350">
        <f>G5/G3</f>
        <v>6.9105298716340122E-2</v>
      </c>
      <c r="I5" s="348" t="s">
        <v>375</v>
      </c>
      <c r="J5" s="349">
        <v>472</v>
      </c>
      <c r="K5" s="351">
        <f>J5/J3</f>
        <v>8.1675030282055722E-2</v>
      </c>
      <c r="L5" s="348" t="s">
        <v>117</v>
      </c>
      <c r="M5" s="352">
        <v>494</v>
      </c>
      <c r="N5" s="350">
        <f>M5/M3</f>
        <v>8.4777758709455975E-2</v>
      </c>
      <c r="O5" s="204"/>
    </row>
    <row r="6" spans="2:15" ht="20.25" customHeight="1" x14ac:dyDescent="0.2">
      <c r="B6" s="201"/>
      <c r="C6" s="348" t="s">
        <v>369</v>
      </c>
      <c r="D6" s="349">
        <v>1291</v>
      </c>
      <c r="E6" s="350">
        <f>D6/D3</f>
        <v>6.5880791998367008E-2</v>
      </c>
      <c r="F6" s="348" t="s">
        <v>369</v>
      </c>
      <c r="G6" s="349">
        <v>603</v>
      </c>
      <c r="H6" s="351">
        <f>G6/G3</f>
        <v>5.8199015539040631E-2</v>
      </c>
      <c r="I6" s="348" t="s">
        <v>369</v>
      </c>
      <c r="J6" s="349">
        <v>340</v>
      </c>
      <c r="K6" s="351">
        <f>J6/J3</f>
        <v>5.883370825402319E-2</v>
      </c>
      <c r="L6" s="348" t="s">
        <v>309</v>
      </c>
      <c r="M6" s="352">
        <v>348</v>
      </c>
      <c r="N6" s="350">
        <f>M6/M3</f>
        <v>5.9721983868199761E-2</v>
      </c>
      <c r="O6" s="204"/>
    </row>
    <row r="7" spans="2:15" ht="20.25" customHeight="1" x14ac:dyDescent="0.2">
      <c r="B7" s="201"/>
      <c r="C7" s="348" t="s">
        <v>368</v>
      </c>
      <c r="D7" s="349">
        <v>912</v>
      </c>
      <c r="E7" s="350">
        <f>D7/D3</f>
        <v>4.654011022657685E-2</v>
      </c>
      <c r="F7" s="348" t="s">
        <v>368</v>
      </c>
      <c r="G7" s="349">
        <v>532</v>
      </c>
      <c r="H7" s="351">
        <f>G7/G3</f>
        <v>5.1346395135604669E-2</v>
      </c>
      <c r="I7" s="348" t="s">
        <v>119</v>
      </c>
      <c r="J7" s="349">
        <v>310</v>
      </c>
      <c r="K7" s="351">
        <f>J7/J3</f>
        <v>5.3642498702197609E-2</v>
      </c>
      <c r="L7" s="348" t="s">
        <v>119</v>
      </c>
      <c r="M7" s="352">
        <v>324</v>
      </c>
      <c r="N7" s="350">
        <f>M7/M3</f>
        <v>5.5603226360048053E-2</v>
      </c>
      <c r="O7" s="204"/>
    </row>
    <row r="8" spans="2:15" ht="20.25" customHeight="1" x14ac:dyDescent="0.2">
      <c r="B8" s="201"/>
      <c r="C8" s="348" t="s">
        <v>370</v>
      </c>
      <c r="D8" s="349">
        <v>799</v>
      </c>
      <c r="E8" s="350">
        <f>D8/D3</f>
        <v>4.077362727087161E-2</v>
      </c>
      <c r="F8" s="348" t="s">
        <v>371</v>
      </c>
      <c r="G8" s="349">
        <v>362</v>
      </c>
      <c r="H8" s="351">
        <f>G8/G3</f>
        <v>3.4938712479490396E-2</v>
      </c>
      <c r="I8" s="348" t="s">
        <v>368</v>
      </c>
      <c r="J8" s="349">
        <v>231</v>
      </c>
      <c r="K8" s="351">
        <f>J8/J3</f>
        <v>3.9972313549056927E-2</v>
      </c>
      <c r="L8" s="348" t="s">
        <v>203</v>
      </c>
      <c r="M8" s="352">
        <v>208</v>
      </c>
      <c r="N8" s="350">
        <f>M8/M3</f>
        <v>3.5695898403981463E-2</v>
      </c>
      <c r="O8" s="204"/>
    </row>
    <row r="9" spans="2:15" ht="20.25" customHeight="1" x14ac:dyDescent="0.2">
      <c r="B9" s="201"/>
      <c r="C9" s="348" t="s">
        <v>371</v>
      </c>
      <c r="D9" s="349">
        <v>790</v>
      </c>
      <c r="E9" s="350">
        <f>D9/D3</f>
        <v>4.0314349867319861E-2</v>
      </c>
      <c r="F9" s="348" t="s">
        <v>372</v>
      </c>
      <c r="G9" s="349">
        <v>351</v>
      </c>
      <c r="H9" s="351">
        <f>G9/G3</f>
        <v>3.3877038895859475E-2</v>
      </c>
      <c r="I9" s="348" t="s">
        <v>203</v>
      </c>
      <c r="J9" s="349">
        <v>216</v>
      </c>
      <c r="K9" s="351">
        <f>J9/J3</f>
        <v>3.7376708773144141E-2</v>
      </c>
      <c r="L9" s="348" t="s">
        <v>307</v>
      </c>
      <c r="M9" s="352">
        <v>169</v>
      </c>
      <c r="N9" s="350">
        <f>M9/M3</f>
        <v>2.9002917453234942E-2</v>
      </c>
      <c r="O9" s="204"/>
    </row>
    <row r="10" spans="2:15" ht="20.25" customHeight="1" x14ac:dyDescent="0.2">
      <c r="B10" s="201"/>
      <c r="C10" s="348" t="s">
        <v>118</v>
      </c>
      <c r="D10" s="349">
        <v>548</v>
      </c>
      <c r="E10" s="350">
        <f>D10/D3</f>
        <v>2.7964890794039601E-2</v>
      </c>
      <c r="F10" s="348" t="s">
        <v>405</v>
      </c>
      <c r="G10" s="349">
        <v>286</v>
      </c>
      <c r="H10" s="351">
        <f>G10/G3</f>
        <v>2.7603513174404015E-2</v>
      </c>
      <c r="I10" s="348" t="s">
        <v>118</v>
      </c>
      <c r="J10" s="349">
        <v>163</v>
      </c>
      <c r="K10" s="351">
        <f>J10/J3</f>
        <v>2.8205571898252294E-2</v>
      </c>
      <c r="L10" s="348" t="s">
        <v>118</v>
      </c>
      <c r="M10" s="353">
        <v>158</v>
      </c>
      <c r="N10" s="354">
        <f>M10/M3</f>
        <v>2.7115153595332075E-2</v>
      </c>
      <c r="O10" s="204"/>
    </row>
    <row r="11" spans="2:15" ht="20.25" customHeight="1" x14ac:dyDescent="0.2">
      <c r="B11" s="201"/>
      <c r="C11" s="348" t="s">
        <v>405</v>
      </c>
      <c r="D11" s="349">
        <v>490</v>
      </c>
      <c r="E11" s="350">
        <f>D11/D3</f>
        <v>2.5005103082261688E-2</v>
      </c>
      <c r="F11" s="348" t="s">
        <v>119</v>
      </c>
      <c r="G11" s="355">
        <v>269</v>
      </c>
      <c r="H11" s="354">
        <f>G11/G3</f>
        <v>2.5962744908792589E-2</v>
      </c>
      <c r="I11" s="348" t="s">
        <v>134</v>
      </c>
      <c r="J11" s="349">
        <v>160</v>
      </c>
      <c r="K11" s="351">
        <f>J11/J3</f>
        <v>2.7686450943069735E-2</v>
      </c>
      <c r="L11" s="348" t="s">
        <v>134</v>
      </c>
      <c r="M11" s="352">
        <v>154</v>
      </c>
      <c r="N11" s="350">
        <f>M11/M3</f>
        <v>2.6428694010640123E-2</v>
      </c>
      <c r="O11" s="204"/>
    </row>
    <row r="12" spans="2:15" ht="20.25" customHeight="1" x14ac:dyDescent="0.2">
      <c r="B12" s="201"/>
      <c r="C12" s="348" t="s">
        <v>308</v>
      </c>
      <c r="D12" s="349">
        <v>489</v>
      </c>
      <c r="E12" s="350">
        <f>D12/D3</f>
        <v>2.4954072259644824E-2</v>
      </c>
      <c r="F12" s="348" t="s">
        <v>373</v>
      </c>
      <c r="G12" s="349">
        <v>241</v>
      </c>
      <c r="H12" s="350">
        <f>G12/G3</f>
        <v>2.3260303059550236E-2</v>
      </c>
      <c r="I12" s="348" t="s">
        <v>405</v>
      </c>
      <c r="J12" s="355">
        <v>154</v>
      </c>
      <c r="K12" s="354">
        <f>J12/J3</f>
        <v>2.6648209032704619E-2</v>
      </c>
      <c r="L12" s="348" t="s">
        <v>405</v>
      </c>
      <c r="M12" s="352">
        <v>147</v>
      </c>
      <c r="N12" s="350">
        <f>M12/M3</f>
        <v>2.5227389737429207E-2</v>
      </c>
      <c r="O12" s="204"/>
    </row>
    <row r="13" spans="2:15" ht="20.25" customHeight="1" thickBot="1" x14ac:dyDescent="0.25">
      <c r="B13" s="201"/>
      <c r="C13" s="356" t="s">
        <v>339</v>
      </c>
      <c r="D13" s="357">
        <v>459</v>
      </c>
      <c r="E13" s="358">
        <f>D13/D3</f>
        <v>2.3423147581139007E-2</v>
      </c>
      <c r="F13" s="356" t="s">
        <v>308</v>
      </c>
      <c r="G13" s="357">
        <v>241</v>
      </c>
      <c r="H13" s="359">
        <f>G13/G3</f>
        <v>2.3260303059550236E-2</v>
      </c>
      <c r="I13" s="356" t="s">
        <v>339</v>
      </c>
      <c r="J13" s="360">
        <v>129</v>
      </c>
      <c r="K13" s="358">
        <f>J13/J3</f>
        <v>2.2322201072849972E-2</v>
      </c>
      <c r="L13" s="361" t="s">
        <v>308</v>
      </c>
      <c r="M13" s="362">
        <v>144</v>
      </c>
      <c r="N13" s="359">
        <f>M13/M3</f>
        <v>2.4712545048910246E-2</v>
      </c>
      <c r="O13" s="204"/>
    </row>
    <row r="14" spans="2:15" x14ac:dyDescent="0.2">
      <c r="B14" s="201"/>
      <c r="C14" s="364"/>
      <c r="D14" s="365"/>
      <c r="E14" s="364"/>
      <c r="F14" s="364"/>
      <c r="G14" s="365"/>
      <c r="H14" s="364"/>
      <c r="I14" s="364"/>
      <c r="J14" s="364"/>
      <c r="K14" s="364"/>
      <c r="L14" s="364"/>
      <c r="M14" s="365"/>
      <c r="N14" s="364"/>
      <c r="O14" s="205"/>
    </row>
    <row r="15" spans="2:15" ht="15" thickBot="1" x14ac:dyDescent="0.25">
      <c r="B15" s="201"/>
      <c r="C15" s="364"/>
      <c r="D15" s="365"/>
      <c r="E15" s="364"/>
      <c r="F15" s="364"/>
      <c r="G15" s="365"/>
      <c r="H15" s="364"/>
      <c r="I15" s="364"/>
      <c r="J15" s="364"/>
      <c r="K15" s="364"/>
      <c r="L15" s="364"/>
      <c r="M15" s="365"/>
      <c r="N15" s="364"/>
      <c r="O15" s="205"/>
    </row>
    <row r="16" spans="2:15" ht="25.5" customHeight="1" thickBot="1" x14ac:dyDescent="0.25">
      <c r="B16" s="201"/>
      <c r="C16" s="341" t="s">
        <v>266</v>
      </c>
      <c r="D16" s="342">
        <v>9486</v>
      </c>
      <c r="E16" s="343" t="s">
        <v>264</v>
      </c>
      <c r="F16" s="341" t="s">
        <v>267</v>
      </c>
      <c r="G16" s="342">
        <v>5760</v>
      </c>
      <c r="H16" s="343" t="s">
        <v>264</v>
      </c>
      <c r="I16" s="341" t="s">
        <v>268</v>
      </c>
      <c r="J16" s="342">
        <v>2026</v>
      </c>
      <c r="K16" s="343" t="s">
        <v>264</v>
      </c>
      <c r="L16" s="341" t="s">
        <v>269</v>
      </c>
      <c r="M16" s="366">
        <v>61745</v>
      </c>
      <c r="N16" s="508" t="s">
        <v>264</v>
      </c>
      <c r="O16" s="203"/>
    </row>
    <row r="17" spans="2:16" ht="20.25" customHeight="1" x14ac:dyDescent="0.2">
      <c r="B17" s="201"/>
      <c r="C17" s="344" t="s">
        <v>3</v>
      </c>
      <c r="D17" s="347">
        <v>856</v>
      </c>
      <c r="E17" s="346">
        <f>D17/D16</f>
        <v>9.0238245835968803E-2</v>
      </c>
      <c r="F17" s="344" t="s">
        <v>3</v>
      </c>
      <c r="G17" s="347">
        <v>532</v>
      </c>
      <c r="H17" s="346">
        <f>G17/G16</f>
        <v>9.2361111111111116E-2</v>
      </c>
      <c r="I17" s="344" t="s">
        <v>3</v>
      </c>
      <c r="J17" s="367">
        <v>200</v>
      </c>
      <c r="K17" s="346">
        <f>J17/J16</f>
        <v>9.8716683119447188E-2</v>
      </c>
      <c r="L17" s="368" t="s">
        <v>3</v>
      </c>
      <c r="M17" s="369">
        <v>5504</v>
      </c>
      <c r="N17" s="370">
        <f>M17/M16</f>
        <v>8.914082111911896E-2</v>
      </c>
      <c r="O17" s="509"/>
    </row>
    <row r="18" spans="2:16" ht="20.25" customHeight="1" x14ac:dyDescent="0.2">
      <c r="B18" s="201"/>
      <c r="C18" s="348" t="s">
        <v>358</v>
      </c>
      <c r="D18" s="349">
        <v>779</v>
      </c>
      <c r="E18" s="351">
        <f>D18/D16</f>
        <v>8.2121020451191226E-2</v>
      </c>
      <c r="F18" s="348" t="s">
        <v>358</v>
      </c>
      <c r="G18" s="349">
        <v>519</v>
      </c>
      <c r="H18" s="351">
        <f>G18/G16</f>
        <v>9.0104166666666666E-2</v>
      </c>
      <c r="I18" s="348" t="s">
        <v>358</v>
      </c>
      <c r="J18" s="352">
        <v>196</v>
      </c>
      <c r="K18" s="351">
        <f>J18/J16</f>
        <v>9.6742349457058244E-2</v>
      </c>
      <c r="L18" s="371" t="s">
        <v>316</v>
      </c>
      <c r="M18" s="372">
        <v>5020</v>
      </c>
      <c r="N18" s="373">
        <f>M18/M16</f>
        <v>8.1302129727103406E-2</v>
      </c>
      <c r="O18" s="509"/>
    </row>
    <row r="19" spans="2:16" ht="20.25" customHeight="1" x14ac:dyDescent="0.2">
      <c r="B19" s="201"/>
      <c r="C19" s="348" t="s">
        <v>370</v>
      </c>
      <c r="D19" s="349">
        <v>638</v>
      </c>
      <c r="E19" s="351">
        <f>D19/D16</f>
        <v>6.7257010331014125E-2</v>
      </c>
      <c r="F19" s="348" t="s">
        <v>369</v>
      </c>
      <c r="G19" s="349">
        <v>393</v>
      </c>
      <c r="H19" s="351">
        <f>G19/G16</f>
        <v>6.822916666666666E-2</v>
      </c>
      <c r="I19" s="348" t="s">
        <v>369</v>
      </c>
      <c r="J19" s="352">
        <v>130</v>
      </c>
      <c r="K19" s="354">
        <f>J19/J16</f>
        <v>6.4165844027640667E-2</v>
      </c>
      <c r="L19" s="371" t="s">
        <v>317</v>
      </c>
      <c r="M19" s="372">
        <v>3724</v>
      </c>
      <c r="N19" s="373">
        <f>M19/M16</f>
        <v>6.0312575917078309E-2</v>
      </c>
      <c r="O19" s="509"/>
    </row>
    <row r="20" spans="2:16" ht="20.25" customHeight="1" x14ac:dyDescent="0.2">
      <c r="B20" s="201"/>
      <c r="C20" s="348" t="s">
        <v>369</v>
      </c>
      <c r="D20" s="349">
        <v>508</v>
      </c>
      <c r="E20" s="351">
        <f>D20/D16</f>
        <v>5.3552603837233821E-2</v>
      </c>
      <c r="F20" s="348" t="s">
        <v>119</v>
      </c>
      <c r="G20" s="349">
        <v>275</v>
      </c>
      <c r="H20" s="351">
        <f>G20/G16</f>
        <v>4.7743055555555552E-2</v>
      </c>
      <c r="I20" s="348" t="s">
        <v>203</v>
      </c>
      <c r="J20" s="374">
        <v>86</v>
      </c>
      <c r="K20" s="350">
        <f>J20/J16</f>
        <v>4.244817374136229E-2</v>
      </c>
      <c r="L20" s="371" t="s">
        <v>318</v>
      </c>
      <c r="M20" s="372">
        <v>2812</v>
      </c>
      <c r="N20" s="373">
        <f>M20/M16</f>
        <v>4.5542149161875455E-2</v>
      </c>
      <c r="O20" s="509"/>
    </row>
    <row r="21" spans="2:16" ht="20.25" customHeight="1" x14ac:dyDescent="0.2">
      <c r="B21" s="201"/>
      <c r="C21" s="348" t="s">
        <v>203</v>
      </c>
      <c r="D21" s="349">
        <v>378</v>
      </c>
      <c r="E21" s="354">
        <f>D21/D16</f>
        <v>3.9848197343453511E-2</v>
      </c>
      <c r="F21" s="348" t="s">
        <v>307</v>
      </c>
      <c r="G21" s="349">
        <v>251</v>
      </c>
      <c r="H21" s="351">
        <f>G21/G16</f>
        <v>4.3576388888888887E-2</v>
      </c>
      <c r="I21" s="348" t="s">
        <v>119</v>
      </c>
      <c r="J21" s="352">
        <v>71</v>
      </c>
      <c r="K21" s="350">
        <f>J21/J16</f>
        <v>3.504442250740375E-2</v>
      </c>
      <c r="L21" s="348" t="s">
        <v>319</v>
      </c>
      <c r="M21" s="372">
        <v>2693</v>
      </c>
      <c r="N21" s="373">
        <f>M21/M16</f>
        <v>4.3614867600615434E-2</v>
      </c>
      <c r="O21" s="509"/>
    </row>
    <row r="22" spans="2:16" ht="20.25" customHeight="1" x14ac:dyDescent="0.2">
      <c r="B22" s="201"/>
      <c r="C22" s="348" t="s">
        <v>307</v>
      </c>
      <c r="D22" s="375">
        <v>360</v>
      </c>
      <c r="E22" s="354">
        <f>D22/D16</f>
        <v>3.7950664136622389E-2</v>
      </c>
      <c r="F22" s="348" t="s">
        <v>379</v>
      </c>
      <c r="G22" s="349">
        <v>250</v>
      </c>
      <c r="H22" s="351">
        <f>G22/G16</f>
        <v>4.3402777777777776E-2</v>
      </c>
      <c r="I22" s="348" t="s">
        <v>308</v>
      </c>
      <c r="J22" s="352">
        <v>70</v>
      </c>
      <c r="K22" s="351">
        <f>J22/J16</f>
        <v>3.4550839091806514E-2</v>
      </c>
      <c r="L22" s="371" t="s">
        <v>135</v>
      </c>
      <c r="M22" s="372">
        <v>2346</v>
      </c>
      <c r="N22" s="373">
        <f>M22/M16</f>
        <v>3.7994979350554701E-2</v>
      </c>
      <c r="O22" s="509"/>
    </row>
    <row r="23" spans="2:16" ht="20.25" customHeight="1" x14ac:dyDescent="0.2">
      <c r="B23" s="201"/>
      <c r="C23" s="348" t="s">
        <v>308</v>
      </c>
      <c r="D23" s="349">
        <v>246</v>
      </c>
      <c r="E23" s="351">
        <f>D23/D16</f>
        <v>2.5932953826691967E-2</v>
      </c>
      <c r="F23" s="348" t="s">
        <v>118</v>
      </c>
      <c r="G23" s="355">
        <v>141</v>
      </c>
      <c r="H23" s="354">
        <f>G23/G16</f>
        <v>2.4479166666666666E-2</v>
      </c>
      <c r="I23" s="348" t="s">
        <v>368</v>
      </c>
      <c r="J23" s="352">
        <v>47</v>
      </c>
      <c r="K23" s="351">
        <f>J23/J16</f>
        <v>2.3198420533070089E-2</v>
      </c>
      <c r="L23" s="348" t="s">
        <v>418</v>
      </c>
      <c r="M23" s="372">
        <v>1635</v>
      </c>
      <c r="N23" s="373">
        <f>M23/M16</f>
        <v>2.6479876913110375E-2</v>
      </c>
      <c r="O23" s="509"/>
    </row>
    <row r="24" spans="2:16" ht="20.25" customHeight="1" x14ac:dyDescent="0.2">
      <c r="B24" s="201"/>
      <c r="C24" s="348" t="s">
        <v>405</v>
      </c>
      <c r="D24" s="349">
        <v>236</v>
      </c>
      <c r="E24" s="351">
        <f>D24/D16</f>
        <v>2.4878768711785789E-2</v>
      </c>
      <c r="F24" s="348" t="s">
        <v>308</v>
      </c>
      <c r="G24" s="355">
        <v>140</v>
      </c>
      <c r="H24" s="354">
        <f>G24/G16</f>
        <v>2.4305555555555556E-2</v>
      </c>
      <c r="I24" s="348" t="s">
        <v>303</v>
      </c>
      <c r="J24" s="353">
        <v>43</v>
      </c>
      <c r="K24" s="354">
        <f>J24/J16</f>
        <v>2.1224086870681145E-2</v>
      </c>
      <c r="L24" s="371" t="s">
        <v>395</v>
      </c>
      <c r="M24" s="372">
        <v>1562</v>
      </c>
      <c r="N24" s="373">
        <f>M24/M16</f>
        <v>2.5297594946959268E-2</v>
      </c>
      <c r="O24" s="509"/>
    </row>
    <row r="25" spans="2:16" ht="20.25" customHeight="1" x14ac:dyDescent="0.2">
      <c r="B25" s="201"/>
      <c r="C25" s="348" t="s">
        <v>303</v>
      </c>
      <c r="D25" s="349">
        <v>203</v>
      </c>
      <c r="E25" s="351">
        <f>D25/D16</f>
        <v>2.1399957832595403E-2</v>
      </c>
      <c r="F25" s="348" t="s">
        <v>405</v>
      </c>
      <c r="G25" s="349">
        <v>139</v>
      </c>
      <c r="H25" s="350">
        <f>G25/G16</f>
        <v>2.4131944444444445E-2</v>
      </c>
      <c r="I25" s="348" t="s">
        <v>405</v>
      </c>
      <c r="J25" s="353">
        <v>38</v>
      </c>
      <c r="K25" s="354">
        <f>J25/J16</f>
        <v>1.8756169792694965E-2</v>
      </c>
      <c r="L25" s="348" t="s">
        <v>320</v>
      </c>
      <c r="M25" s="372">
        <v>1502</v>
      </c>
      <c r="N25" s="373">
        <f>M25/M16</f>
        <v>2.4325856344643289E-2</v>
      </c>
      <c r="O25" s="509"/>
    </row>
    <row r="26" spans="2:16" ht="20.25" customHeight="1" thickBot="1" x14ac:dyDescent="0.25">
      <c r="B26" s="201"/>
      <c r="C26" s="361" t="s">
        <v>134</v>
      </c>
      <c r="D26" s="357">
        <v>193</v>
      </c>
      <c r="E26" s="363">
        <f>D26/D16</f>
        <v>2.0345772717689226E-2</v>
      </c>
      <c r="F26" s="356" t="s">
        <v>303</v>
      </c>
      <c r="G26" s="357">
        <v>120</v>
      </c>
      <c r="H26" s="363">
        <f>G26/G16</f>
        <v>2.0833333333333332E-2</v>
      </c>
      <c r="I26" s="356" t="s">
        <v>134</v>
      </c>
      <c r="J26" s="376">
        <v>38</v>
      </c>
      <c r="K26" s="358">
        <f>J26/J16</f>
        <v>1.8756169792694965E-2</v>
      </c>
      <c r="L26" s="377" t="s">
        <v>321</v>
      </c>
      <c r="M26" s="378">
        <v>1390</v>
      </c>
      <c r="N26" s="379">
        <f>M26/M16</f>
        <v>2.2511944286986801E-2</v>
      </c>
      <c r="O26" s="509"/>
      <c r="P26" s="143"/>
    </row>
    <row r="27" spans="2:16" ht="6" customHeight="1" x14ac:dyDescent="0.2">
      <c r="B27" s="201"/>
      <c r="C27" s="201"/>
      <c r="D27" s="202"/>
      <c r="E27" s="201"/>
      <c r="F27" s="201"/>
      <c r="G27" s="202"/>
      <c r="H27" s="201"/>
      <c r="I27" s="201"/>
      <c r="J27" s="201"/>
      <c r="K27" s="201"/>
      <c r="L27" s="201"/>
      <c r="M27" s="202"/>
      <c r="N27" s="201"/>
      <c r="O27" s="201"/>
    </row>
  </sheetData>
  <mergeCells count="1">
    <mergeCell ref="M2:N2"/>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sheetPr>
  <dimension ref="B1:L15"/>
  <sheetViews>
    <sheetView showGridLines="0" workbookViewId="0">
      <selection activeCell="D3" sqref="D3"/>
    </sheetView>
  </sheetViews>
  <sheetFormatPr defaultRowHeight="14.4" x14ac:dyDescent="0.2"/>
  <cols>
    <col min="1" max="1" width="1.59765625" customWidth="1"/>
    <col min="2" max="2" width="20.59765625" customWidth="1"/>
    <col min="3" max="5" width="12.59765625" customWidth="1"/>
    <col min="6" max="7" width="1.59765625" customWidth="1"/>
    <col min="8" max="8" width="20.59765625" customWidth="1"/>
    <col min="9" max="9" width="12.59765625" customWidth="1"/>
    <col min="10" max="11" width="8.59765625" customWidth="1"/>
    <col min="12" max="13" width="1.59765625" customWidth="1"/>
  </cols>
  <sheetData>
    <row r="1" spans="2:12" ht="16.8" thickBot="1" x14ac:dyDescent="0.25">
      <c r="B1" s="231"/>
      <c r="C1" s="306"/>
      <c r="D1" s="306"/>
      <c r="E1" s="207" t="s">
        <v>236</v>
      </c>
      <c r="F1" s="207"/>
      <c r="H1" s="231"/>
      <c r="I1" s="83"/>
      <c r="J1" s="83"/>
      <c r="K1" s="207" t="s">
        <v>236</v>
      </c>
      <c r="L1" s="207"/>
    </row>
    <row r="2" spans="2:12" ht="30" customHeight="1" thickBot="1" x14ac:dyDescent="0.25">
      <c r="B2" s="265" t="s">
        <v>427</v>
      </c>
      <c r="C2" s="496" t="s">
        <v>281</v>
      </c>
      <c r="D2" s="495" t="s">
        <v>382</v>
      </c>
      <c r="E2" s="216" t="s">
        <v>245</v>
      </c>
      <c r="F2" s="229"/>
      <c r="H2" s="226" t="s">
        <v>427</v>
      </c>
      <c r="I2" s="496" t="s">
        <v>282</v>
      </c>
      <c r="J2" s="495" t="s">
        <v>383</v>
      </c>
      <c r="K2" s="216" t="s">
        <v>245</v>
      </c>
    </row>
    <row r="3" spans="2:12" ht="30" customHeight="1" x14ac:dyDescent="0.2">
      <c r="B3" s="268" t="s">
        <v>140</v>
      </c>
      <c r="C3" s="498">
        <f t="shared" ref="C3:C8" si="0">D3/E3</f>
        <v>0.63414634146341464</v>
      </c>
      <c r="D3" s="497">
        <v>260</v>
      </c>
      <c r="E3" s="213">
        <v>410</v>
      </c>
      <c r="F3" s="219"/>
      <c r="H3" s="268" t="s">
        <v>315</v>
      </c>
      <c r="I3" s="498">
        <f>J3/K3</f>
        <v>0.65557729941291587</v>
      </c>
      <c r="J3" s="497">
        <v>335</v>
      </c>
      <c r="K3" s="213">
        <v>511</v>
      </c>
    </row>
    <row r="4" spans="2:12" ht="30" customHeight="1" x14ac:dyDescent="0.2">
      <c r="B4" s="269" t="s">
        <v>271</v>
      </c>
      <c r="C4" s="500">
        <f t="shared" si="0"/>
        <v>0.45757441137272326</v>
      </c>
      <c r="D4" s="499">
        <v>1030</v>
      </c>
      <c r="E4" s="214">
        <v>2251</v>
      </c>
      <c r="F4" s="219"/>
      <c r="H4" s="211" t="s">
        <v>136</v>
      </c>
      <c r="I4" s="501">
        <f>J4/K4</f>
        <v>0.15464440369835758</v>
      </c>
      <c r="J4" s="499">
        <v>3964</v>
      </c>
      <c r="K4" s="214">
        <v>25633</v>
      </c>
    </row>
    <row r="5" spans="2:12" ht="30" customHeight="1" x14ac:dyDescent="0.2">
      <c r="B5" s="269" t="s">
        <v>137</v>
      </c>
      <c r="C5" s="500">
        <f t="shared" si="0"/>
        <v>0.4567901234567901</v>
      </c>
      <c r="D5" s="499">
        <v>2738</v>
      </c>
      <c r="E5" s="214">
        <v>5994</v>
      </c>
      <c r="F5" s="219"/>
      <c r="H5" s="211" t="s">
        <v>137</v>
      </c>
      <c r="I5" s="501">
        <f>J5/K5</f>
        <v>0.11544878211544878</v>
      </c>
      <c r="J5" s="499">
        <v>692</v>
      </c>
      <c r="K5" s="214">
        <v>5994</v>
      </c>
    </row>
    <row r="6" spans="2:12" ht="30" customHeight="1" x14ac:dyDescent="0.2">
      <c r="B6" s="233" t="s">
        <v>291</v>
      </c>
      <c r="C6" s="501">
        <f t="shared" si="0"/>
        <v>0.31071428571428572</v>
      </c>
      <c r="D6" s="499">
        <v>87</v>
      </c>
      <c r="E6" s="214">
        <v>280</v>
      </c>
      <c r="F6" s="219"/>
      <c r="H6" s="232" t="s">
        <v>271</v>
      </c>
      <c r="I6" s="501">
        <v>8.8849400266548195E-2</v>
      </c>
      <c r="J6" s="499">
        <v>200</v>
      </c>
      <c r="K6" s="214">
        <v>2251</v>
      </c>
    </row>
    <row r="7" spans="2:12" ht="30" customHeight="1" x14ac:dyDescent="0.2">
      <c r="B7" s="228" t="s">
        <v>136</v>
      </c>
      <c r="C7" s="503">
        <f t="shared" si="0"/>
        <v>0.21640073342956345</v>
      </c>
      <c r="D7" s="502">
        <v>5547</v>
      </c>
      <c r="E7" s="494">
        <v>25633</v>
      </c>
      <c r="F7" s="230"/>
      <c r="H7" s="233" t="s">
        <v>291</v>
      </c>
      <c r="I7" s="501">
        <v>6.7857142857142852E-2</v>
      </c>
      <c r="J7" s="502">
        <v>19</v>
      </c>
      <c r="K7" s="494">
        <v>280</v>
      </c>
    </row>
    <row r="8" spans="2:12" ht="30" customHeight="1" thickBot="1" x14ac:dyDescent="0.25">
      <c r="B8" s="227" t="s">
        <v>315</v>
      </c>
      <c r="C8" s="505">
        <f t="shared" si="0"/>
        <v>8.0234833659491189E-2</v>
      </c>
      <c r="D8" s="504">
        <v>41</v>
      </c>
      <c r="E8" s="215">
        <v>511</v>
      </c>
      <c r="F8" s="219"/>
      <c r="H8" s="212" t="s">
        <v>140</v>
      </c>
      <c r="I8" s="505">
        <f>J8/K8</f>
        <v>1.7073170731707318E-2</v>
      </c>
      <c r="J8" s="504">
        <v>7</v>
      </c>
      <c r="K8" s="215">
        <v>410</v>
      </c>
    </row>
    <row r="9" spans="2:12" ht="16.2" x14ac:dyDescent="0.2">
      <c r="B9" s="512" t="s">
        <v>426</v>
      </c>
      <c r="C9" s="292"/>
      <c r="D9" s="291"/>
      <c r="E9" s="291"/>
      <c r="F9" s="208"/>
      <c r="H9" s="512" t="s">
        <v>426</v>
      </c>
      <c r="I9" s="210"/>
    </row>
    <row r="10" spans="2:12" x14ac:dyDescent="0.2">
      <c r="B10" s="209"/>
      <c r="C10" s="209"/>
      <c r="D10" s="208"/>
      <c r="E10" s="208"/>
      <c r="F10" s="208"/>
      <c r="H10" s="210"/>
      <c r="I10" s="210"/>
    </row>
    <row r="11" spans="2:12" ht="6" customHeight="1" x14ac:dyDescent="0.2">
      <c r="B11" s="209"/>
      <c r="C11" s="209"/>
      <c r="D11" s="208"/>
      <c r="E11" s="208"/>
      <c r="F11" s="208"/>
    </row>
    <row r="12" spans="2:12" ht="6" customHeight="1" x14ac:dyDescent="0.2"/>
    <row r="15" spans="2:12" ht="16.2" x14ac:dyDescent="0.2">
      <c r="J15" s="219"/>
      <c r="K15" s="219"/>
      <c r="L15" s="219"/>
    </row>
  </sheetData>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Q12"/>
  <sheetViews>
    <sheetView showGridLines="0" zoomScale="78" zoomScaleNormal="78" workbookViewId="0">
      <selection activeCell="E11" sqref="E11"/>
    </sheetView>
  </sheetViews>
  <sheetFormatPr defaultRowHeight="14.4" x14ac:dyDescent="0.2"/>
  <cols>
    <col min="1" max="1" width="1.8984375" customWidth="1"/>
    <col min="2" max="2" width="13.09765625" customWidth="1"/>
    <col min="3" max="6" width="11.09765625" customWidth="1"/>
  </cols>
  <sheetData>
    <row r="2" spans="2:17" x14ac:dyDescent="0.2">
      <c r="B2" s="22" t="s">
        <v>55</v>
      </c>
      <c r="C2" s="22" t="s">
        <v>273</v>
      </c>
      <c r="D2" s="22" t="s">
        <v>274</v>
      </c>
      <c r="E2" s="22" t="s">
        <v>56</v>
      </c>
      <c r="F2" s="22" t="s">
        <v>57</v>
      </c>
    </row>
    <row r="3" spans="2:17" ht="24.75" customHeight="1" x14ac:dyDescent="0.2">
      <c r="B3" s="23" t="s">
        <v>195</v>
      </c>
      <c r="C3" s="20">
        <v>35171</v>
      </c>
      <c r="D3" s="19">
        <v>32513</v>
      </c>
      <c r="E3" s="19">
        <v>67684</v>
      </c>
      <c r="F3" s="21">
        <v>1.0050511053006894</v>
      </c>
      <c r="M3" s="23" t="s">
        <v>194</v>
      </c>
      <c r="N3" s="19">
        <v>32802</v>
      </c>
      <c r="O3" s="19">
        <v>31975</v>
      </c>
      <c r="P3" s="19">
        <v>64777</v>
      </c>
      <c r="Q3" s="21">
        <v>0.9094572206778424</v>
      </c>
    </row>
    <row r="4" spans="2:17" ht="24.75" customHeight="1" x14ac:dyDescent="0.2">
      <c r="B4" s="23" t="s">
        <v>196</v>
      </c>
      <c r="C4" s="20">
        <v>32361</v>
      </c>
      <c r="D4" s="19">
        <v>32139</v>
      </c>
      <c r="E4" s="19">
        <v>64500</v>
      </c>
      <c r="F4" s="21">
        <v>1.0004730089280436</v>
      </c>
    </row>
    <row r="5" spans="2:17" ht="24.75" customHeight="1" x14ac:dyDescent="0.2">
      <c r="B5" s="23" t="s">
        <v>197</v>
      </c>
      <c r="C5" s="20">
        <v>34709</v>
      </c>
      <c r="D5" s="19">
        <v>34982</v>
      </c>
      <c r="E5" s="19">
        <v>69691</v>
      </c>
      <c r="F5" s="21">
        <v>0.95295786301046037</v>
      </c>
    </row>
    <row r="6" spans="2:17" ht="24.75" customHeight="1" x14ac:dyDescent="0.2">
      <c r="B6" s="23" t="s">
        <v>198</v>
      </c>
      <c r="C6" s="20">
        <v>36882</v>
      </c>
      <c r="D6" s="19">
        <v>34115</v>
      </c>
      <c r="E6" s="19">
        <v>70997</v>
      </c>
      <c r="F6" s="21">
        <v>1.0804806201550388</v>
      </c>
    </row>
    <row r="7" spans="2:17" ht="24.75" customHeight="1" x14ac:dyDescent="0.2">
      <c r="B7" s="23" t="s">
        <v>174</v>
      </c>
      <c r="C7" s="20">
        <v>35933</v>
      </c>
      <c r="D7" s="19">
        <v>35682</v>
      </c>
      <c r="E7" s="19">
        <v>71615</v>
      </c>
      <c r="F7" s="21">
        <v>1.0187398659798252</v>
      </c>
    </row>
    <row r="8" spans="2:17" ht="24.75" customHeight="1" x14ac:dyDescent="0.2">
      <c r="B8" s="23" t="s">
        <v>199</v>
      </c>
      <c r="C8" s="20">
        <v>34989</v>
      </c>
      <c r="D8" s="19">
        <f>E8-C8</f>
        <v>34251</v>
      </c>
      <c r="E8" s="19">
        <v>69240</v>
      </c>
      <c r="F8" s="21">
        <v>1.0087045931518233</v>
      </c>
    </row>
    <row r="9" spans="2:17" ht="24.75" customHeight="1" x14ac:dyDescent="0.2">
      <c r="B9" s="23" t="s">
        <v>275</v>
      </c>
      <c r="C9" s="20">
        <v>33449</v>
      </c>
      <c r="D9" s="19">
        <f>E9-C9</f>
        <v>34115</v>
      </c>
      <c r="E9" s="19">
        <v>67564</v>
      </c>
      <c r="F9" s="21">
        <v>0.96683655658730716</v>
      </c>
    </row>
    <row r="10" spans="2:17" ht="24.75" customHeight="1" x14ac:dyDescent="0.2">
      <c r="B10" s="23" t="s">
        <v>302</v>
      </c>
      <c r="C10" s="20">
        <v>40544</v>
      </c>
      <c r="D10" s="19">
        <f>E10-C10</f>
        <v>41933</v>
      </c>
      <c r="E10" s="19">
        <v>82477</v>
      </c>
      <c r="F10" s="21">
        <f>E10/E9</f>
        <v>1.2207240542300632</v>
      </c>
    </row>
    <row r="11" spans="2:17" ht="24.75" customHeight="1" x14ac:dyDescent="0.2">
      <c r="B11" s="23" t="s">
        <v>314</v>
      </c>
      <c r="C11" s="20">
        <v>39529</v>
      </c>
      <c r="D11" s="19">
        <f>E11-C11</f>
        <v>34348</v>
      </c>
      <c r="E11" s="19">
        <v>73877</v>
      </c>
      <c r="F11" s="21">
        <f>E11/E10</f>
        <v>0.89572850612898136</v>
      </c>
    </row>
    <row r="12" spans="2:17" ht="24.75" customHeight="1" x14ac:dyDescent="0.2">
      <c r="B12" s="302" t="s">
        <v>392</v>
      </c>
      <c r="C12" s="303">
        <v>34674</v>
      </c>
      <c r="D12" s="304">
        <v>32016</v>
      </c>
      <c r="E12" s="304">
        <f>C12+D12</f>
        <v>66690</v>
      </c>
      <c r="F12" s="305">
        <f>E12/E11</f>
        <v>0.90271667772107689</v>
      </c>
    </row>
  </sheetData>
  <phoneticPr fontId="11"/>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G31"/>
  <sheetViews>
    <sheetView showGridLines="0" tabSelected="1" view="pageBreakPreview" zoomScale="99" zoomScaleNormal="89" zoomScaleSheetLayoutView="99" workbookViewId="0">
      <pane ySplit="4" topLeftCell="A5" activePane="bottomLeft" state="frozen"/>
      <selection activeCell="U2" sqref="U2"/>
      <selection pane="bottomLeft" activeCell="J3" sqref="J3"/>
    </sheetView>
  </sheetViews>
  <sheetFormatPr defaultColWidth="9" defaultRowHeight="14.4" x14ac:dyDescent="0.2"/>
  <cols>
    <col min="1" max="1" width="1.59765625" style="257" customWidth="1"/>
    <col min="2" max="2" width="16.09765625" style="257" customWidth="1"/>
    <col min="3" max="7" width="11.5" style="257" customWidth="1"/>
    <col min="8" max="8" width="1.8984375" style="257" customWidth="1"/>
    <col min="9" max="16384" width="9" style="257"/>
  </cols>
  <sheetData>
    <row r="1" spans="1:7" x14ac:dyDescent="0.2">
      <c r="B1" s="695" t="s">
        <v>469</v>
      </c>
    </row>
    <row r="2" spans="1:7" ht="15" thickBot="1" x14ac:dyDescent="0.25">
      <c r="A2" s="1"/>
      <c r="B2" s="293"/>
      <c r="C2" s="294"/>
      <c r="D2" s="293"/>
      <c r="E2" s="293"/>
      <c r="F2" s="295"/>
      <c r="G2" s="296" t="s">
        <v>462</v>
      </c>
    </row>
    <row r="3" spans="1:7" ht="21" customHeight="1" x14ac:dyDescent="0.2">
      <c r="A3" s="1"/>
      <c r="B3" s="541" t="s">
        <v>27</v>
      </c>
      <c r="C3" s="700" t="s">
        <v>432</v>
      </c>
      <c r="D3" s="700"/>
      <c r="E3" s="700"/>
      <c r="F3" s="701" t="s">
        <v>444</v>
      </c>
      <c r="G3" s="703" t="s">
        <v>290</v>
      </c>
    </row>
    <row r="4" spans="1:7" ht="21" customHeight="1" thickBot="1" x14ac:dyDescent="0.25">
      <c r="A4" s="1"/>
      <c r="B4" s="542" t="s">
        <v>419</v>
      </c>
      <c r="C4" s="543" t="s">
        <v>28</v>
      </c>
      <c r="D4" s="544" t="s">
        <v>29</v>
      </c>
      <c r="E4" s="545" t="s">
        <v>30</v>
      </c>
      <c r="F4" s="702"/>
      <c r="G4" s="704"/>
    </row>
    <row r="5" spans="1:7" ht="21" customHeight="1" x14ac:dyDescent="0.2">
      <c r="A5" s="1"/>
      <c r="B5" s="297" t="s">
        <v>31</v>
      </c>
      <c r="C5" s="546">
        <v>13852</v>
      </c>
      <c r="D5" s="547">
        <v>687</v>
      </c>
      <c r="E5" s="548">
        <f>SUM(C5:D5)</f>
        <v>14539</v>
      </c>
      <c r="F5" s="549">
        <v>15764</v>
      </c>
      <c r="G5" s="657">
        <f>ROUND(E5/F5,3)</f>
        <v>0.92200000000000004</v>
      </c>
    </row>
    <row r="6" spans="1:7" ht="21" customHeight="1" x14ac:dyDescent="0.2">
      <c r="A6" s="1"/>
      <c r="B6" s="550" t="s">
        <v>32</v>
      </c>
      <c r="C6" s="551">
        <v>9336</v>
      </c>
      <c r="D6" s="552">
        <v>681</v>
      </c>
      <c r="E6" s="553">
        <f>SUM(C6:D6)</f>
        <v>10017</v>
      </c>
      <c r="F6" s="554">
        <v>10319</v>
      </c>
      <c r="G6" s="658">
        <f>ROUND(E6/F6,3)</f>
        <v>0.97099999999999997</v>
      </c>
    </row>
    <row r="7" spans="1:7" ht="21" customHeight="1" x14ac:dyDescent="0.2">
      <c r="A7" s="1"/>
      <c r="B7" s="550" t="s">
        <v>33</v>
      </c>
      <c r="C7" s="551">
        <v>5108</v>
      </c>
      <c r="D7" s="552">
        <v>574</v>
      </c>
      <c r="E7" s="553">
        <f>SUM(C7:D7)</f>
        <v>5682</v>
      </c>
      <c r="F7" s="554">
        <v>6108</v>
      </c>
      <c r="G7" s="658">
        <f>ROUND(E7/F7,3)</f>
        <v>0.93</v>
      </c>
    </row>
    <row r="8" spans="1:7" ht="21" customHeight="1" x14ac:dyDescent="0.2">
      <c r="A8" s="1"/>
      <c r="B8" s="550" t="s">
        <v>34</v>
      </c>
      <c r="C8" s="551">
        <v>2624</v>
      </c>
      <c r="D8" s="552">
        <v>201</v>
      </c>
      <c r="E8" s="553">
        <f>SUM(C8:D8)</f>
        <v>2825</v>
      </c>
      <c r="F8" s="554">
        <v>3124</v>
      </c>
      <c r="G8" s="658">
        <f>ROUND(E8/F8,3)</f>
        <v>0.90400000000000003</v>
      </c>
    </row>
    <row r="9" spans="1:7" ht="21" customHeight="1" x14ac:dyDescent="0.2">
      <c r="A9" s="1"/>
      <c r="B9" s="555" t="s">
        <v>35</v>
      </c>
      <c r="C9" s="551">
        <v>1892</v>
      </c>
      <c r="D9" s="552">
        <v>258</v>
      </c>
      <c r="E9" s="553">
        <f t="shared" ref="E9:E13" si="0">SUM(C9:D9)</f>
        <v>2150</v>
      </c>
      <c r="F9" s="554">
        <v>2314</v>
      </c>
      <c r="G9" s="658">
        <f>ROUND(E9/F9,3)</f>
        <v>0.92900000000000005</v>
      </c>
    </row>
    <row r="10" spans="1:7" ht="21" customHeight="1" x14ac:dyDescent="0.2">
      <c r="A10" s="1"/>
      <c r="B10" s="555" t="s">
        <v>36</v>
      </c>
      <c r="C10" s="551">
        <v>1389</v>
      </c>
      <c r="D10" s="552">
        <v>101</v>
      </c>
      <c r="E10" s="553">
        <f>SUM(C10:D10)</f>
        <v>1490</v>
      </c>
      <c r="F10" s="554">
        <v>1593</v>
      </c>
      <c r="G10" s="658">
        <f t="shared" ref="G10" si="1">ROUND(E10/F10,3)</f>
        <v>0.93500000000000005</v>
      </c>
    </row>
    <row r="11" spans="1:7" ht="21" customHeight="1" x14ac:dyDescent="0.2">
      <c r="A11" s="1"/>
      <c r="B11" s="550" t="s">
        <v>37</v>
      </c>
      <c r="C11" s="551">
        <v>2671</v>
      </c>
      <c r="D11" s="552">
        <v>283</v>
      </c>
      <c r="E11" s="553">
        <f>SUM(C11:D11)</f>
        <v>2954</v>
      </c>
      <c r="F11" s="554">
        <v>3133</v>
      </c>
      <c r="G11" s="658">
        <f t="shared" ref="G11:G29" si="2">ROUND(E11/F11,3)</f>
        <v>0.94299999999999995</v>
      </c>
    </row>
    <row r="12" spans="1:7" ht="21" customHeight="1" x14ac:dyDescent="0.2">
      <c r="A12" s="1"/>
      <c r="B12" s="556" t="s">
        <v>38</v>
      </c>
      <c r="C12" s="551">
        <v>1116</v>
      </c>
      <c r="D12" s="552">
        <v>63</v>
      </c>
      <c r="E12" s="553">
        <f>SUM(C12:D12)</f>
        <v>1179</v>
      </c>
      <c r="F12" s="554">
        <v>1287</v>
      </c>
      <c r="G12" s="658">
        <f t="shared" si="2"/>
        <v>0.91600000000000004</v>
      </c>
    </row>
    <row r="13" spans="1:7" ht="21" customHeight="1" x14ac:dyDescent="0.2">
      <c r="A13" s="1"/>
      <c r="B13" s="556" t="s">
        <v>39</v>
      </c>
      <c r="C13" s="551">
        <v>1317</v>
      </c>
      <c r="D13" s="552">
        <v>69</v>
      </c>
      <c r="E13" s="553">
        <f t="shared" si="0"/>
        <v>1386</v>
      </c>
      <c r="F13" s="554">
        <v>1732</v>
      </c>
      <c r="G13" s="658">
        <f t="shared" si="2"/>
        <v>0.8</v>
      </c>
    </row>
    <row r="14" spans="1:7" ht="21" customHeight="1" x14ac:dyDescent="0.2">
      <c r="A14" s="1"/>
      <c r="B14" s="556" t="s">
        <v>40</v>
      </c>
      <c r="C14" s="551">
        <v>238</v>
      </c>
      <c r="D14" s="552">
        <v>17</v>
      </c>
      <c r="E14" s="553">
        <f t="shared" ref="E14:E26" si="3">SUM(C14:D14)</f>
        <v>255</v>
      </c>
      <c r="F14" s="554">
        <v>323</v>
      </c>
      <c r="G14" s="658">
        <f t="shared" si="2"/>
        <v>0.78900000000000003</v>
      </c>
    </row>
    <row r="15" spans="1:7" ht="21" customHeight="1" x14ac:dyDescent="0.2">
      <c r="A15" s="1"/>
      <c r="B15" s="556" t="s">
        <v>41</v>
      </c>
      <c r="C15" s="551">
        <v>34</v>
      </c>
      <c r="D15" s="552">
        <v>7</v>
      </c>
      <c r="E15" s="553">
        <f t="shared" si="3"/>
        <v>41</v>
      </c>
      <c r="F15" s="554">
        <v>50</v>
      </c>
      <c r="G15" s="658">
        <f t="shared" si="2"/>
        <v>0.82</v>
      </c>
    </row>
    <row r="16" spans="1:7" ht="21" customHeight="1" x14ac:dyDescent="0.2">
      <c r="A16" s="1"/>
      <c r="B16" s="556" t="s">
        <v>42</v>
      </c>
      <c r="C16" s="551">
        <v>848</v>
      </c>
      <c r="D16" s="552">
        <v>94</v>
      </c>
      <c r="E16" s="553">
        <f t="shared" si="3"/>
        <v>942</v>
      </c>
      <c r="F16" s="554">
        <v>942</v>
      </c>
      <c r="G16" s="658">
        <f t="shared" si="2"/>
        <v>1</v>
      </c>
    </row>
    <row r="17" spans="1:7" ht="21" customHeight="1" x14ac:dyDescent="0.2">
      <c r="A17" s="1"/>
      <c r="B17" s="550" t="s">
        <v>43</v>
      </c>
      <c r="C17" s="551">
        <v>1322</v>
      </c>
      <c r="D17" s="552">
        <v>139</v>
      </c>
      <c r="E17" s="553">
        <f t="shared" si="3"/>
        <v>1461</v>
      </c>
      <c r="F17" s="554">
        <v>1468</v>
      </c>
      <c r="G17" s="658">
        <f t="shared" si="2"/>
        <v>0.995</v>
      </c>
    </row>
    <row r="18" spans="1:7" ht="21" customHeight="1" x14ac:dyDescent="0.2">
      <c r="A18" s="1"/>
      <c r="B18" s="555" t="s">
        <v>44</v>
      </c>
      <c r="C18" s="551">
        <v>1418</v>
      </c>
      <c r="D18" s="552">
        <v>61</v>
      </c>
      <c r="E18" s="553">
        <f t="shared" si="3"/>
        <v>1479</v>
      </c>
      <c r="F18" s="554">
        <v>1637</v>
      </c>
      <c r="G18" s="658">
        <f t="shared" si="2"/>
        <v>0.90300000000000002</v>
      </c>
    </row>
    <row r="19" spans="1:7" ht="21" customHeight="1" x14ac:dyDescent="0.2">
      <c r="A19" s="1"/>
      <c r="B19" s="555" t="s">
        <v>45</v>
      </c>
      <c r="C19" s="551">
        <v>508</v>
      </c>
      <c r="D19" s="552">
        <v>61</v>
      </c>
      <c r="E19" s="553">
        <f t="shared" si="3"/>
        <v>569</v>
      </c>
      <c r="F19" s="554">
        <v>605</v>
      </c>
      <c r="G19" s="658">
        <f t="shared" si="2"/>
        <v>0.94</v>
      </c>
    </row>
    <row r="20" spans="1:7" ht="21" customHeight="1" x14ac:dyDescent="0.2">
      <c r="A20" s="1"/>
      <c r="B20" s="556" t="s">
        <v>46</v>
      </c>
      <c r="C20" s="551">
        <v>786</v>
      </c>
      <c r="D20" s="552">
        <v>59</v>
      </c>
      <c r="E20" s="553">
        <f t="shared" si="3"/>
        <v>845</v>
      </c>
      <c r="F20" s="554">
        <v>896</v>
      </c>
      <c r="G20" s="658">
        <f t="shared" si="2"/>
        <v>0.94299999999999995</v>
      </c>
    </row>
    <row r="21" spans="1:7" ht="21" customHeight="1" x14ac:dyDescent="0.2">
      <c r="A21" s="1"/>
      <c r="B21" s="556" t="s">
        <v>47</v>
      </c>
      <c r="C21" s="551">
        <v>712</v>
      </c>
      <c r="D21" s="552">
        <v>109</v>
      </c>
      <c r="E21" s="553">
        <f t="shared" si="3"/>
        <v>821</v>
      </c>
      <c r="F21" s="554">
        <v>824</v>
      </c>
      <c r="G21" s="658">
        <f t="shared" si="2"/>
        <v>0.996</v>
      </c>
    </row>
    <row r="22" spans="1:7" ht="21" customHeight="1" x14ac:dyDescent="0.2">
      <c r="A22" s="1"/>
      <c r="B22" s="556" t="s">
        <v>48</v>
      </c>
      <c r="C22" s="551">
        <v>439</v>
      </c>
      <c r="D22" s="552">
        <v>81</v>
      </c>
      <c r="E22" s="553">
        <f t="shared" si="3"/>
        <v>520</v>
      </c>
      <c r="F22" s="554">
        <v>499</v>
      </c>
      <c r="G22" s="658">
        <f t="shared" si="2"/>
        <v>1.042</v>
      </c>
    </row>
    <row r="23" spans="1:7" ht="21" customHeight="1" x14ac:dyDescent="0.2">
      <c r="A23" s="1"/>
      <c r="B23" s="556" t="s">
        <v>49</v>
      </c>
      <c r="C23" s="551">
        <v>386</v>
      </c>
      <c r="D23" s="552">
        <v>18</v>
      </c>
      <c r="E23" s="553">
        <f t="shared" si="3"/>
        <v>404</v>
      </c>
      <c r="F23" s="554">
        <v>419</v>
      </c>
      <c r="G23" s="658">
        <f t="shared" si="2"/>
        <v>0.96399999999999997</v>
      </c>
    </row>
    <row r="24" spans="1:7" ht="21" customHeight="1" x14ac:dyDescent="0.2">
      <c r="A24" s="1"/>
      <c r="B24" s="556" t="s">
        <v>50</v>
      </c>
      <c r="C24" s="551">
        <v>58</v>
      </c>
      <c r="D24" s="552">
        <v>6</v>
      </c>
      <c r="E24" s="553">
        <f t="shared" si="3"/>
        <v>64</v>
      </c>
      <c r="F24" s="554">
        <v>52</v>
      </c>
      <c r="G24" s="658">
        <f t="shared" si="2"/>
        <v>1.2310000000000001</v>
      </c>
    </row>
    <row r="25" spans="1:7" ht="21" customHeight="1" x14ac:dyDescent="0.2">
      <c r="A25" s="1"/>
      <c r="B25" s="556" t="s">
        <v>51</v>
      </c>
      <c r="C25" s="551">
        <v>94</v>
      </c>
      <c r="D25" s="552">
        <v>9</v>
      </c>
      <c r="E25" s="553">
        <f t="shared" si="3"/>
        <v>103</v>
      </c>
      <c r="F25" s="554">
        <v>135</v>
      </c>
      <c r="G25" s="658">
        <f t="shared" si="2"/>
        <v>0.76300000000000001</v>
      </c>
    </row>
    <row r="26" spans="1:7" ht="21" customHeight="1" thickBot="1" x14ac:dyDescent="0.25">
      <c r="A26" s="1"/>
      <c r="B26" s="557" t="s">
        <v>52</v>
      </c>
      <c r="C26" s="558">
        <v>47</v>
      </c>
      <c r="D26" s="559">
        <v>4</v>
      </c>
      <c r="E26" s="560">
        <f t="shared" si="3"/>
        <v>51</v>
      </c>
      <c r="F26" s="561">
        <v>99</v>
      </c>
      <c r="G26" s="657">
        <f t="shared" si="2"/>
        <v>0.51500000000000001</v>
      </c>
    </row>
    <row r="27" spans="1:7" ht="21" customHeight="1" thickBot="1" x14ac:dyDescent="0.25">
      <c r="A27" s="1"/>
      <c r="B27" s="298" t="s">
        <v>415</v>
      </c>
      <c r="C27" s="562">
        <f>SUM(C5:C26)</f>
        <v>46195</v>
      </c>
      <c r="D27" s="563">
        <f>SUM(D5:D26)</f>
        <v>3582</v>
      </c>
      <c r="E27" s="564">
        <v>49777</v>
      </c>
      <c r="F27" s="565">
        <v>53323</v>
      </c>
      <c r="G27" s="659">
        <f t="shared" si="2"/>
        <v>0.93300000000000005</v>
      </c>
    </row>
    <row r="28" spans="1:7" ht="21" customHeight="1" thickBot="1" x14ac:dyDescent="0.25">
      <c r="A28" s="1"/>
      <c r="B28" s="298" t="s">
        <v>53</v>
      </c>
      <c r="C28" s="562">
        <v>9034</v>
      </c>
      <c r="D28" s="563">
        <v>956</v>
      </c>
      <c r="E28" s="564">
        <f>SUM(C28:D28)</f>
        <v>9990</v>
      </c>
      <c r="F28" s="565">
        <v>13367</v>
      </c>
      <c r="G28" s="660">
        <f t="shared" si="2"/>
        <v>0.747</v>
      </c>
    </row>
    <row r="29" spans="1:7" ht="21" customHeight="1" thickBot="1" x14ac:dyDescent="0.25">
      <c r="A29" s="1"/>
      <c r="B29" s="566" t="s">
        <v>54</v>
      </c>
      <c r="C29" s="662">
        <f>SUM(C27:C28)</f>
        <v>55229</v>
      </c>
      <c r="D29" s="663">
        <f>SUM(D27:D28)</f>
        <v>4538</v>
      </c>
      <c r="E29" s="664">
        <f>SUM(E27:E28)</f>
        <v>59767</v>
      </c>
      <c r="F29" s="567">
        <v>66690</v>
      </c>
      <c r="G29" s="661">
        <f t="shared" si="2"/>
        <v>0.89600000000000002</v>
      </c>
    </row>
    <row r="31" spans="1:7" x14ac:dyDescent="0.2">
      <c r="B31" s="257" t="s">
        <v>492</v>
      </c>
    </row>
  </sheetData>
  <mergeCells count="3">
    <mergeCell ref="C3:E3"/>
    <mergeCell ref="F3:F4"/>
    <mergeCell ref="G3:G4"/>
  </mergeCells>
  <phoneticPr fontId="11"/>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pageSetUpPr fitToPage="1"/>
  </sheetPr>
  <dimension ref="B1:G76"/>
  <sheetViews>
    <sheetView showGridLines="0" view="pageBreakPreview" zoomScaleNormal="100" zoomScaleSheetLayoutView="100" workbookViewId="0">
      <pane ySplit="4" topLeftCell="A5" activePane="bottomLeft" state="frozen"/>
      <selection activeCell="U2" sqref="U2"/>
      <selection pane="bottomLeft" activeCell="I5" sqref="I5"/>
    </sheetView>
  </sheetViews>
  <sheetFormatPr defaultRowHeight="14.4" x14ac:dyDescent="0.2"/>
  <cols>
    <col min="1" max="1" width="3" customWidth="1"/>
    <col min="2" max="2" width="22.3984375" customWidth="1"/>
    <col min="3" max="3" width="15.59765625" customWidth="1"/>
    <col min="4" max="4" width="13.8984375" customWidth="1"/>
    <col min="5" max="5" width="15.59765625" customWidth="1"/>
    <col min="6" max="6" width="13.8984375" customWidth="1"/>
    <col min="7" max="7" width="14.19921875" customWidth="1"/>
    <col min="8" max="8" width="2.69921875" customWidth="1"/>
    <col min="11" max="11" width="2.59765625" customWidth="1"/>
  </cols>
  <sheetData>
    <row r="1" spans="2:7" x14ac:dyDescent="0.2">
      <c r="B1" s="696" t="s">
        <v>474</v>
      </c>
    </row>
    <row r="2" spans="2:7" ht="16.5" customHeight="1" thickBot="1" x14ac:dyDescent="0.25">
      <c r="B2" s="299"/>
      <c r="C2" s="300"/>
      <c r="D2" s="300"/>
      <c r="E2" s="300"/>
      <c r="F2" s="300"/>
      <c r="G2" s="301" t="s">
        <v>463</v>
      </c>
    </row>
    <row r="3" spans="2:7" ht="28.5" customHeight="1" thickBot="1" x14ac:dyDescent="0.25">
      <c r="B3" s="568" t="s">
        <v>58</v>
      </c>
      <c r="C3" s="705" t="s">
        <v>416</v>
      </c>
      <c r="D3" s="706"/>
      <c r="E3" s="705" t="s">
        <v>59</v>
      </c>
      <c r="F3" s="706"/>
      <c r="G3" s="707" t="s">
        <v>60</v>
      </c>
    </row>
    <row r="4" spans="2:7" ht="23.25" customHeight="1" thickBot="1" x14ac:dyDescent="0.25">
      <c r="B4" s="569" t="s">
        <v>61</v>
      </c>
      <c r="C4" s="570" t="s">
        <v>26</v>
      </c>
      <c r="D4" s="571" t="s">
        <v>62</v>
      </c>
      <c r="E4" s="570" t="s">
        <v>26</v>
      </c>
      <c r="F4" s="571" t="s">
        <v>62</v>
      </c>
      <c r="G4" s="708"/>
    </row>
    <row r="5" spans="2:7" ht="18.75" customHeight="1" x14ac:dyDescent="0.2">
      <c r="B5" s="572" t="s">
        <v>63</v>
      </c>
      <c r="C5" s="573">
        <v>13610</v>
      </c>
      <c r="D5" s="574">
        <f>ROUND(C5/G5,3)</f>
        <v>0.755</v>
      </c>
      <c r="E5" s="575">
        <v>4410</v>
      </c>
      <c r="F5" s="576">
        <f t="shared" ref="F5:F12" si="0">ROUND(E5/G5,3)</f>
        <v>0.245</v>
      </c>
      <c r="G5" s="668">
        <f t="shared" ref="G5:G10" si="1">SUM(C5+E5)</f>
        <v>18020</v>
      </c>
    </row>
    <row r="6" spans="2:7" ht="18.75" customHeight="1" x14ac:dyDescent="0.2">
      <c r="B6" s="577" t="s">
        <v>64</v>
      </c>
      <c r="C6" s="578">
        <v>9167</v>
      </c>
      <c r="D6" s="579">
        <f>ROUND(C6/G6,3)</f>
        <v>0.91700000000000004</v>
      </c>
      <c r="E6" s="580">
        <v>831</v>
      </c>
      <c r="F6" s="581">
        <f t="shared" si="0"/>
        <v>8.3000000000000004E-2</v>
      </c>
      <c r="G6" s="669">
        <f t="shared" si="1"/>
        <v>9998</v>
      </c>
    </row>
    <row r="7" spans="2:7" ht="18.75" customHeight="1" x14ac:dyDescent="0.2">
      <c r="B7" s="577" t="s">
        <v>33</v>
      </c>
      <c r="C7" s="578">
        <v>4998</v>
      </c>
      <c r="D7" s="579">
        <f t="shared" ref="D7:D11" si="2">ROUND(C7/G7,3)</f>
        <v>0.94799999999999995</v>
      </c>
      <c r="E7" s="580">
        <v>273</v>
      </c>
      <c r="F7" s="581">
        <f t="shared" si="0"/>
        <v>5.1999999999999998E-2</v>
      </c>
      <c r="G7" s="669">
        <f t="shared" si="1"/>
        <v>5271</v>
      </c>
    </row>
    <row r="8" spans="2:7" ht="18.75" customHeight="1" x14ac:dyDescent="0.2">
      <c r="B8" s="577" t="s">
        <v>34</v>
      </c>
      <c r="C8" s="578">
        <v>2501</v>
      </c>
      <c r="D8" s="579">
        <f>ROUND(C8/G8,3)</f>
        <v>0.89400000000000002</v>
      </c>
      <c r="E8" s="580">
        <v>298</v>
      </c>
      <c r="F8" s="581">
        <f t="shared" si="0"/>
        <v>0.106</v>
      </c>
      <c r="G8" s="669">
        <f t="shared" si="1"/>
        <v>2799</v>
      </c>
    </row>
    <row r="9" spans="2:7" ht="18.75" customHeight="1" x14ac:dyDescent="0.2">
      <c r="B9" s="577" t="s">
        <v>65</v>
      </c>
      <c r="C9" s="578">
        <v>1530</v>
      </c>
      <c r="D9" s="579">
        <f>ROUND(C9/G9,3)</f>
        <v>0.92300000000000004</v>
      </c>
      <c r="E9" s="580">
        <v>128</v>
      </c>
      <c r="F9" s="581">
        <f t="shared" si="0"/>
        <v>7.6999999999999999E-2</v>
      </c>
      <c r="G9" s="669">
        <f t="shared" si="1"/>
        <v>1658</v>
      </c>
    </row>
    <row r="10" spans="2:7" ht="18.75" customHeight="1" x14ac:dyDescent="0.2">
      <c r="B10" s="577" t="s">
        <v>66</v>
      </c>
      <c r="C10" s="578">
        <v>1341</v>
      </c>
      <c r="D10" s="579">
        <f>ROUND(C10/G10,3)</f>
        <v>0.88200000000000001</v>
      </c>
      <c r="E10" s="580">
        <v>180</v>
      </c>
      <c r="F10" s="581">
        <f t="shared" si="0"/>
        <v>0.11799999999999999</v>
      </c>
      <c r="G10" s="669">
        <f t="shared" si="1"/>
        <v>1521</v>
      </c>
    </row>
    <row r="11" spans="2:7" ht="18.75" customHeight="1" x14ac:dyDescent="0.2">
      <c r="B11" s="577" t="s">
        <v>67</v>
      </c>
      <c r="C11" s="578">
        <v>2638</v>
      </c>
      <c r="D11" s="579">
        <f t="shared" si="2"/>
        <v>0.83899999999999997</v>
      </c>
      <c r="E11" s="580">
        <v>507</v>
      </c>
      <c r="F11" s="581">
        <f t="shared" si="0"/>
        <v>0.161</v>
      </c>
      <c r="G11" s="669">
        <f t="shared" ref="G11:G16" si="3">SUM(C11+E11)</f>
        <v>3145</v>
      </c>
    </row>
    <row r="12" spans="2:7" ht="18.75" customHeight="1" x14ac:dyDescent="0.2">
      <c r="B12" s="577" t="s">
        <v>68</v>
      </c>
      <c r="C12" s="578">
        <v>957</v>
      </c>
      <c r="D12" s="579">
        <f>ROUND(C12/G12,3)</f>
        <v>0.83099999999999996</v>
      </c>
      <c r="E12" s="580">
        <v>195</v>
      </c>
      <c r="F12" s="581">
        <f t="shared" si="0"/>
        <v>0.16900000000000001</v>
      </c>
      <c r="G12" s="669">
        <f>SUM(C12+E12)</f>
        <v>1152</v>
      </c>
    </row>
    <row r="13" spans="2:7" ht="18.75" customHeight="1" x14ac:dyDescent="0.2">
      <c r="B13" s="577" t="s">
        <v>39</v>
      </c>
      <c r="C13" s="578">
        <v>1245</v>
      </c>
      <c r="D13" s="579">
        <f>ROUND(C13/G13,3)</f>
        <v>0.86899999999999999</v>
      </c>
      <c r="E13" s="580">
        <v>187</v>
      </c>
      <c r="F13" s="581">
        <f t="shared" ref="F13:F15" si="4">ROUND(E13/G13,3)</f>
        <v>0.13100000000000001</v>
      </c>
      <c r="G13" s="669">
        <f t="shared" si="3"/>
        <v>1432</v>
      </c>
    </row>
    <row r="14" spans="2:7" ht="18.75" customHeight="1" x14ac:dyDescent="0.2">
      <c r="B14" s="577" t="s">
        <v>69</v>
      </c>
      <c r="C14" s="578">
        <v>226</v>
      </c>
      <c r="D14" s="579">
        <f>ROUND(C14/G14,3)</f>
        <v>0.61399999999999999</v>
      </c>
      <c r="E14" s="580">
        <v>142</v>
      </c>
      <c r="F14" s="581">
        <f>ROUND(E14/G14,3)</f>
        <v>0.38600000000000001</v>
      </c>
      <c r="G14" s="669">
        <f t="shared" si="3"/>
        <v>368</v>
      </c>
    </row>
    <row r="15" spans="2:7" ht="18.75" customHeight="1" x14ac:dyDescent="0.2">
      <c r="B15" s="577" t="s">
        <v>70</v>
      </c>
      <c r="C15" s="578">
        <v>35</v>
      </c>
      <c r="D15" s="579">
        <f>ROUND(C15/G15,3)</f>
        <v>0.215</v>
      </c>
      <c r="E15" s="580">
        <v>128</v>
      </c>
      <c r="F15" s="581">
        <f t="shared" si="4"/>
        <v>0.78500000000000003</v>
      </c>
      <c r="G15" s="669">
        <f>SUM(C15+E15)</f>
        <v>163</v>
      </c>
    </row>
    <row r="16" spans="2:7" ht="18.75" customHeight="1" x14ac:dyDescent="0.2">
      <c r="B16" s="577" t="s">
        <v>71</v>
      </c>
      <c r="C16" s="578">
        <v>829</v>
      </c>
      <c r="D16" s="579">
        <f t="shared" ref="D16:D32" si="5">ROUND(C16/G16,3)</f>
        <v>0.86499999999999999</v>
      </c>
      <c r="E16" s="580">
        <v>129</v>
      </c>
      <c r="F16" s="581">
        <f t="shared" ref="F16:F26" si="6">ROUND(E16/G16,3)</f>
        <v>0.13500000000000001</v>
      </c>
      <c r="G16" s="669">
        <f t="shared" si="3"/>
        <v>958</v>
      </c>
    </row>
    <row r="17" spans="2:7" ht="18.75" customHeight="1" x14ac:dyDescent="0.2">
      <c r="B17" s="577" t="s">
        <v>72</v>
      </c>
      <c r="C17" s="578">
        <v>1316</v>
      </c>
      <c r="D17" s="579">
        <f>ROUND(C17/G17,3)</f>
        <v>0.91500000000000004</v>
      </c>
      <c r="E17" s="580">
        <v>123</v>
      </c>
      <c r="F17" s="581">
        <f t="shared" si="6"/>
        <v>8.5000000000000006E-2</v>
      </c>
      <c r="G17" s="669">
        <f>SUM(C17+E17)</f>
        <v>1439</v>
      </c>
    </row>
    <row r="18" spans="2:7" ht="18.75" customHeight="1" x14ac:dyDescent="0.2">
      <c r="B18" s="577" t="s">
        <v>73</v>
      </c>
      <c r="C18" s="578">
        <v>1343</v>
      </c>
      <c r="D18" s="579">
        <f>ROUND(C18/G18,3)</f>
        <v>0.82699999999999996</v>
      </c>
      <c r="E18" s="580">
        <v>280</v>
      </c>
      <c r="F18" s="581">
        <f t="shared" si="6"/>
        <v>0.17299999999999999</v>
      </c>
      <c r="G18" s="669">
        <f>SUM(C18+E18)</f>
        <v>1623</v>
      </c>
    </row>
    <row r="19" spans="2:7" ht="18.75" customHeight="1" x14ac:dyDescent="0.2">
      <c r="B19" s="577" t="s">
        <v>74</v>
      </c>
      <c r="C19" s="578">
        <v>503</v>
      </c>
      <c r="D19" s="579">
        <f>ROUND(C19/G19,3)</f>
        <v>0.86099999999999999</v>
      </c>
      <c r="E19" s="580">
        <v>81</v>
      </c>
      <c r="F19" s="581">
        <f t="shared" si="6"/>
        <v>0.13900000000000001</v>
      </c>
      <c r="G19" s="669">
        <f>SUM(C19+E19)</f>
        <v>584</v>
      </c>
    </row>
    <row r="20" spans="2:7" ht="18.75" customHeight="1" x14ac:dyDescent="0.2">
      <c r="B20" s="577" t="s">
        <v>46</v>
      </c>
      <c r="C20" s="578">
        <v>760</v>
      </c>
      <c r="D20" s="579">
        <f>ROUND(C20/G20,3)</f>
        <v>0.84599999999999997</v>
      </c>
      <c r="E20" s="580">
        <v>138</v>
      </c>
      <c r="F20" s="581">
        <f t="shared" si="6"/>
        <v>0.154</v>
      </c>
      <c r="G20" s="669">
        <f t="shared" ref="G20:G29" si="7">SUM(C20+E20)</f>
        <v>898</v>
      </c>
    </row>
    <row r="21" spans="2:7" ht="18.75" customHeight="1" x14ac:dyDescent="0.2">
      <c r="B21" s="577" t="s">
        <v>75</v>
      </c>
      <c r="C21" s="578">
        <v>719</v>
      </c>
      <c r="D21" s="579">
        <f>ROUND(C21/G21,3)</f>
        <v>0.85499999999999998</v>
      </c>
      <c r="E21" s="580">
        <v>122</v>
      </c>
      <c r="F21" s="581">
        <f t="shared" si="6"/>
        <v>0.14499999999999999</v>
      </c>
      <c r="G21" s="669">
        <f t="shared" ref="G21:G28" si="8">SUM(C21+E21)</f>
        <v>841</v>
      </c>
    </row>
    <row r="22" spans="2:7" ht="18.75" customHeight="1" x14ac:dyDescent="0.2">
      <c r="B22" s="577" t="s">
        <v>76</v>
      </c>
      <c r="C22" s="578">
        <v>213</v>
      </c>
      <c r="D22" s="579">
        <f t="shared" ref="D22" si="9">ROUND(C22/G22,3)</f>
        <v>0.89500000000000002</v>
      </c>
      <c r="E22" s="580">
        <v>25</v>
      </c>
      <c r="F22" s="581">
        <f t="shared" si="6"/>
        <v>0.105</v>
      </c>
      <c r="G22" s="669">
        <f t="shared" si="8"/>
        <v>238</v>
      </c>
    </row>
    <row r="23" spans="2:7" ht="18.75" customHeight="1" thickBot="1" x14ac:dyDescent="0.25">
      <c r="B23" s="582" t="s">
        <v>77</v>
      </c>
      <c r="C23" s="583">
        <v>322</v>
      </c>
      <c r="D23" s="584">
        <f>ROUND(C23/G23,3)</f>
        <v>0.75600000000000001</v>
      </c>
      <c r="E23" s="585">
        <v>104</v>
      </c>
      <c r="F23" s="586">
        <f t="shared" si="6"/>
        <v>0.24399999999999999</v>
      </c>
      <c r="G23" s="670">
        <f t="shared" si="8"/>
        <v>426</v>
      </c>
    </row>
    <row r="24" spans="2:7" ht="18.75" customHeight="1" thickBot="1" x14ac:dyDescent="0.25">
      <c r="B24" s="665" t="s">
        <v>1</v>
      </c>
      <c r="C24" s="666">
        <v>44253</v>
      </c>
      <c r="D24" s="667">
        <v>0.84199999999999997</v>
      </c>
      <c r="E24" s="666">
        <f>SUM(E5:E23)</f>
        <v>8281</v>
      </c>
      <c r="F24" s="667">
        <f t="shared" si="6"/>
        <v>0.158</v>
      </c>
      <c r="G24" s="671">
        <f>SUM(C24+E24)</f>
        <v>52534</v>
      </c>
    </row>
    <row r="25" spans="2:7" ht="18.75" customHeight="1" x14ac:dyDescent="0.2">
      <c r="B25" s="582" t="s">
        <v>78</v>
      </c>
      <c r="C25" s="583">
        <v>67</v>
      </c>
      <c r="D25" s="584">
        <f t="shared" si="5"/>
        <v>0.34</v>
      </c>
      <c r="E25" s="585">
        <v>130</v>
      </c>
      <c r="F25" s="586">
        <f t="shared" si="6"/>
        <v>0.66</v>
      </c>
      <c r="G25" s="670">
        <f t="shared" si="8"/>
        <v>197</v>
      </c>
    </row>
    <row r="26" spans="2:7" ht="18.75" customHeight="1" x14ac:dyDescent="0.2">
      <c r="B26" s="577" t="s">
        <v>79</v>
      </c>
      <c r="C26" s="578">
        <v>177</v>
      </c>
      <c r="D26" s="579">
        <f>ROUND(C26/G26,3)</f>
        <v>0.80800000000000005</v>
      </c>
      <c r="E26" s="580">
        <v>42</v>
      </c>
      <c r="F26" s="581">
        <f t="shared" si="6"/>
        <v>0.192</v>
      </c>
      <c r="G26" s="669">
        <f t="shared" si="8"/>
        <v>219</v>
      </c>
    </row>
    <row r="27" spans="2:7" ht="18.75" customHeight="1" x14ac:dyDescent="0.2">
      <c r="B27" s="577" t="s">
        <v>80</v>
      </c>
      <c r="C27" s="578">
        <v>156</v>
      </c>
      <c r="D27" s="579">
        <f>ROUND(C27/G27,3)</f>
        <v>0.80800000000000005</v>
      </c>
      <c r="E27" s="580">
        <v>37</v>
      </c>
      <c r="F27" s="581">
        <f t="shared" ref="F27:F30" si="10">ROUND(E27/G27,3)</f>
        <v>0.192</v>
      </c>
      <c r="G27" s="669">
        <f t="shared" si="8"/>
        <v>193</v>
      </c>
    </row>
    <row r="28" spans="2:7" ht="18.75" customHeight="1" x14ac:dyDescent="0.2">
      <c r="B28" s="577" t="s">
        <v>81</v>
      </c>
      <c r="C28" s="578">
        <v>167</v>
      </c>
      <c r="D28" s="579">
        <f>ROUND(C28/G28,3)</f>
        <v>0.84299999999999997</v>
      </c>
      <c r="E28" s="580">
        <v>31</v>
      </c>
      <c r="F28" s="581">
        <f>ROUND(E28/G28,3)</f>
        <v>0.157</v>
      </c>
      <c r="G28" s="669">
        <f t="shared" si="8"/>
        <v>198</v>
      </c>
    </row>
    <row r="29" spans="2:7" ht="18.75" customHeight="1" x14ac:dyDescent="0.2">
      <c r="B29" s="577" t="s">
        <v>82</v>
      </c>
      <c r="C29" s="578">
        <v>23</v>
      </c>
      <c r="D29" s="579">
        <f t="shared" ref="D29" si="11">ROUND(C29/G29,3)</f>
        <v>0.82099999999999995</v>
      </c>
      <c r="E29" s="580">
        <v>5</v>
      </c>
      <c r="F29" s="581">
        <f>ROUND(E29/G29,3)</f>
        <v>0.17899999999999999</v>
      </c>
      <c r="G29" s="669">
        <f t="shared" si="7"/>
        <v>28</v>
      </c>
    </row>
    <row r="30" spans="2:7" ht="18.75" customHeight="1" x14ac:dyDescent="0.2">
      <c r="B30" s="577" t="s">
        <v>83</v>
      </c>
      <c r="C30" s="578">
        <v>63</v>
      </c>
      <c r="D30" s="579">
        <f>ROUND(C30/G30,3)</f>
        <v>0.80800000000000005</v>
      </c>
      <c r="E30" s="580">
        <v>15</v>
      </c>
      <c r="F30" s="581">
        <f t="shared" si="10"/>
        <v>0.192</v>
      </c>
      <c r="G30" s="669">
        <f t="shared" ref="G30:G37" si="12">SUM(C30+E30)</f>
        <v>78</v>
      </c>
    </row>
    <row r="31" spans="2:7" ht="18.75" customHeight="1" x14ac:dyDescent="0.2">
      <c r="B31" s="577" t="s">
        <v>84</v>
      </c>
      <c r="C31" s="578">
        <v>49</v>
      </c>
      <c r="D31" s="579">
        <f>ROUND(C31/G31,3)</f>
        <v>0.84499999999999997</v>
      </c>
      <c r="E31" s="580">
        <v>9</v>
      </c>
      <c r="F31" s="581">
        <f>ROUND(E31/G31,3)</f>
        <v>0.155</v>
      </c>
      <c r="G31" s="669">
        <f t="shared" si="12"/>
        <v>58</v>
      </c>
    </row>
    <row r="32" spans="2:7" ht="18.75" customHeight="1" x14ac:dyDescent="0.2">
      <c r="B32" s="577" t="s">
        <v>85</v>
      </c>
      <c r="C32" s="578">
        <v>24</v>
      </c>
      <c r="D32" s="579">
        <f t="shared" si="5"/>
        <v>0.68600000000000005</v>
      </c>
      <c r="E32" s="580">
        <v>11</v>
      </c>
      <c r="F32" s="581">
        <f t="shared" ref="F32:F39" si="13">ROUND(E32/G32,3)</f>
        <v>0.314</v>
      </c>
      <c r="G32" s="669">
        <f t="shared" si="12"/>
        <v>35</v>
      </c>
    </row>
    <row r="33" spans="2:7" ht="18.75" customHeight="1" x14ac:dyDescent="0.2">
      <c r="B33" s="577" t="s">
        <v>86</v>
      </c>
      <c r="C33" s="578">
        <v>70</v>
      </c>
      <c r="D33" s="579">
        <f t="shared" ref="D33:D38" si="14">ROUND(C33/G33,3)</f>
        <v>0.81399999999999995</v>
      </c>
      <c r="E33" s="580">
        <v>16</v>
      </c>
      <c r="F33" s="581">
        <f t="shared" ref="F33:F38" si="15">ROUND(E33/G33,3)</f>
        <v>0.186</v>
      </c>
      <c r="G33" s="669">
        <f t="shared" si="12"/>
        <v>86</v>
      </c>
    </row>
    <row r="34" spans="2:7" ht="18.75" customHeight="1" x14ac:dyDescent="0.2">
      <c r="B34" s="577" t="s">
        <v>87</v>
      </c>
      <c r="C34" s="578">
        <v>29</v>
      </c>
      <c r="D34" s="579">
        <f t="shared" si="14"/>
        <v>0.65900000000000003</v>
      </c>
      <c r="E34" s="580">
        <v>15</v>
      </c>
      <c r="F34" s="581">
        <f t="shared" si="15"/>
        <v>0.34100000000000003</v>
      </c>
      <c r="G34" s="669">
        <f t="shared" si="12"/>
        <v>44</v>
      </c>
    </row>
    <row r="35" spans="2:7" ht="18.75" customHeight="1" x14ac:dyDescent="0.2">
      <c r="B35" s="577" t="s">
        <v>88</v>
      </c>
      <c r="C35" s="578">
        <v>26</v>
      </c>
      <c r="D35" s="579">
        <f t="shared" si="14"/>
        <v>0.74299999999999999</v>
      </c>
      <c r="E35" s="580">
        <v>9</v>
      </c>
      <c r="F35" s="581">
        <f t="shared" si="15"/>
        <v>0.25700000000000001</v>
      </c>
      <c r="G35" s="669">
        <f t="shared" si="12"/>
        <v>35</v>
      </c>
    </row>
    <row r="36" spans="2:7" ht="18.75" customHeight="1" x14ac:dyDescent="0.2">
      <c r="B36" s="577" t="s">
        <v>89</v>
      </c>
      <c r="C36" s="578">
        <v>87</v>
      </c>
      <c r="D36" s="579">
        <f t="shared" si="14"/>
        <v>0.77700000000000002</v>
      </c>
      <c r="E36" s="580">
        <v>25</v>
      </c>
      <c r="F36" s="581">
        <f t="shared" si="15"/>
        <v>0.223</v>
      </c>
      <c r="G36" s="669">
        <f t="shared" si="12"/>
        <v>112</v>
      </c>
    </row>
    <row r="37" spans="2:7" ht="18.75" customHeight="1" x14ac:dyDescent="0.2">
      <c r="B37" s="577" t="s">
        <v>90</v>
      </c>
      <c r="C37" s="578">
        <v>44</v>
      </c>
      <c r="D37" s="579">
        <f t="shared" si="14"/>
        <v>0.31</v>
      </c>
      <c r="E37" s="580">
        <v>98</v>
      </c>
      <c r="F37" s="581">
        <f t="shared" si="15"/>
        <v>0.69</v>
      </c>
      <c r="G37" s="669">
        <f t="shared" si="12"/>
        <v>142</v>
      </c>
    </row>
    <row r="38" spans="2:7" ht="18.75" customHeight="1" thickBot="1" x14ac:dyDescent="0.25">
      <c r="B38" s="582" t="s">
        <v>91</v>
      </c>
      <c r="C38" s="583">
        <v>16</v>
      </c>
      <c r="D38" s="584">
        <f t="shared" si="14"/>
        <v>0.84199999999999997</v>
      </c>
      <c r="E38" s="585">
        <v>3</v>
      </c>
      <c r="F38" s="586">
        <f t="shared" si="15"/>
        <v>0.158</v>
      </c>
      <c r="G38" s="670">
        <f t="shared" ref="G38" si="16">SUM(C38+E38)</f>
        <v>19</v>
      </c>
    </row>
    <row r="39" spans="2:7" ht="18.75" customHeight="1" thickBot="1" x14ac:dyDescent="0.25">
      <c r="B39" s="673" t="s">
        <v>1</v>
      </c>
      <c r="C39" s="666">
        <v>998</v>
      </c>
      <c r="D39" s="667">
        <v>0.69099999999999995</v>
      </c>
      <c r="E39" s="674">
        <f>SUM(E25:E38)</f>
        <v>446</v>
      </c>
      <c r="F39" s="667">
        <f t="shared" si="13"/>
        <v>0.309</v>
      </c>
      <c r="G39" s="671">
        <f>SUM(C39+E39)</f>
        <v>1444</v>
      </c>
    </row>
    <row r="40" spans="2:7" ht="18.75" customHeight="1" x14ac:dyDescent="0.2">
      <c r="B40" s="582" t="s">
        <v>92</v>
      </c>
      <c r="C40" s="583">
        <v>424</v>
      </c>
      <c r="D40" s="584">
        <v>0.73199999999999998</v>
      </c>
      <c r="E40" s="585">
        <v>155</v>
      </c>
      <c r="F40" s="586">
        <f>ROUND(E40/G40,3)</f>
        <v>0.26800000000000002</v>
      </c>
      <c r="G40" s="670">
        <f>SUM(C40+E40)</f>
        <v>579</v>
      </c>
    </row>
    <row r="41" spans="2:7" ht="18.75" customHeight="1" thickBot="1" x14ac:dyDescent="0.25">
      <c r="B41" s="587" t="s">
        <v>93</v>
      </c>
      <c r="C41" s="588">
        <v>520</v>
      </c>
      <c r="D41" s="589">
        <v>0.77400000000000002</v>
      </c>
      <c r="E41" s="590">
        <v>152</v>
      </c>
      <c r="F41" s="591">
        <f>ROUND(E41/G41,3)</f>
        <v>0.22600000000000001</v>
      </c>
      <c r="G41" s="672">
        <f>SUM(C41+E41)</f>
        <v>672</v>
      </c>
    </row>
    <row r="42" spans="2:7" ht="18.75" customHeight="1" thickBot="1" x14ac:dyDescent="0.25">
      <c r="B42" s="665" t="s">
        <v>94</v>
      </c>
      <c r="C42" s="666">
        <v>46195</v>
      </c>
      <c r="D42" s="667">
        <v>0.83599999999999997</v>
      </c>
      <c r="E42" s="675">
        <f>SUM(E24+E39+E40+E41)</f>
        <v>9034</v>
      </c>
      <c r="F42" s="667">
        <f>ROUND(E42/G42,3)</f>
        <v>0.16400000000000001</v>
      </c>
      <c r="G42" s="671">
        <f>SUM(C42+E42)</f>
        <v>55229</v>
      </c>
    </row>
    <row r="43" spans="2:7" ht="18.75" customHeight="1" x14ac:dyDescent="0.2"/>
    <row r="44" spans="2:7" ht="18.75" customHeight="1" x14ac:dyDescent="0.2">
      <c r="B44" t="s">
        <v>473</v>
      </c>
    </row>
    <row r="45" spans="2:7" ht="18.75" customHeight="1" x14ac:dyDescent="0.2"/>
    <row r="46" spans="2:7" ht="18.75" customHeight="1" x14ac:dyDescent="0.2"/>
    <row r="47" spans="2:7" ht="18.75" customHeight="1" x14ac:dyDescent="0.2"/>
    <row r="48" spans="2:7"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sheetData>
  <mergeCells count="3">
    <mergeCell ref="C3:D3"/>
    <mergeCell ref="E3:F3"/>
    <mergeCell ref="G3:G4"/>
  </mergeCells>
  <phoneticPr fontId="11"/>
  <pageMargins left="0.7" right="0.7" top="0.75" bottom="0.75" header="0.3" footer="0.3"/>
  <pageSetup paperSize="9" scale="6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R47"/>
  <sheetViews>
    <sheetView showGridLines="0" zoomScale="115" zoomScaleNormal="115" zoomScaleSheetLayoutView="106" workbookViewId="0">
      <pane ySplit="3" topLeftCell="A13" activePane="bottomLeft" state="frozen"/>
      <selection activeCell="U2" sqref="U2"/>
      <selection pane="bottomLeft" activeCell="E27" sqref="E27"/>
    </sheetView>
  </sheetViews>
  <sheetFormatPr defaultRowHeight="14.4" x14ac:dyDescent="0.2"/>
  <cols>
    <col min="1" max="1" width="1.3984375" customWidth="1"/>
    <col min="2" max="2" width="9.765625E-2" customWidth="1"/>
    <col min="3" max="3" width="2.296875" customWidth="1"/>
    <col min="4" max="4" width="3.3984375" customWidth="1"/>
    <col min="5" max="5" width="23.796875" customWidth="1"/>
    <col min="6" max="6" width="10.59765625" customWidth="1"/>
    <col min="7" max="7" width="10.796875" customWidth="1"/>
    <col min="8" max="8" width="10.59765625" style="281" customWidth="1"/>
    <col min="9" max="9" width="54.296875" customWidth="1"/>
    <col min="10" max="10" width="3.69921875" customWidth="1"/>
  </cols>
  <sheetData>
    <row r="1" spans="4:18" ht="15" customHeight="1" thickBot="1" x14ac:dyDescent="0.25">
      <c r="D1" s="306"/>
      <c r="E1" s="306"/>
      <c r="F1" s="306"/>
      <c r="G1" s="306"/>
      <c r="H1" s="452"/>
      <c r="I1" s="453" t="s">
        <v>24</v>
      </c>
    </row>
    <row r="2" spans="4:18" ht="21" customHeight="1" x14ac:dyDescent="0.2">
      <c r="D2" s="709" t="s">
        <v>13</v>
      </c>
      <c r="E2" s="454" t="s">
        <v>14</v>
      </c>
      <c r="F2" s="455" t="s">
        <v>393</v>
      </c>
      <c r="G2" s="455" t="s">
        <v>394</v>
      </c>
      <c r="H2" s="456" t="s">
        <v>283</v>
      </c>
      <c r="I2" s="457" t="s">
        <v>25</v>
      </c>
    </row>
    <row r="3" spans="4:18" ht="21" customHeight="1" thickBot="1" x14ac:dyDescent="0.25">
      <c r="D3" s="710"/>
      <c r="E3" s="458" t="s">
        <v>295</v>
      </c>
      <c r="F3" s="459">
        <v>61745</v>
      </c>
      <c r="G3" s="459">
        <v>68816</v>
      </c>
      <c r="H3" s="242">
        <f>F3/G3</f>
        <v>0.89724773308532901</v>
      </c>
      <c r="I3" s="460"/>
    </row>
    <row r="4" spans="4:18" ht="30" customHeight="1" x14ac:dyDescent="0.2">
      <c r="D4" s="461">
        <v>1</v>
      </c>
      <c r="E4" s="462" t="s">
        <v>3</v>
      </c>
      <c r="F4" s="463">
        <v>5504</v>
      </c>
      <c r="G4" s="463">
        <v>5445</v>
      </c>
      <c r="H4" s="464">
        <f t="shared" ref="H4:H16" si="0">F4/G4</f>
        <v>1.0108356290174472</v>
      </c>
      <c r="I4" s="465" t="s">
        <v>430</v>
      </c>
      <c r="K4" s="7" t="s">
        <v>316</v>
      </c>
      <c r="L4" s="8">
        <v>12309</v>
      </c>
      <c r="M4" s="262" t="s">
        <v>327</v>
      </c>
    </row>
    <row r="5" spans="4:18" ht="30" customHeight="1" x14ac:dyDescent="0.2">
      <c r="D5" s="466">
        <v>2</v>
      </c>
      <c r="E5" s="467" t="s">
        <v>316</v>
      </c>
      <c r="F5" s="468">
        <v>5020</v>
      </c>
      <c r="G5" s="468">
        <v>12309</v>
      </c>
      <c r="H5" s="464">
        <f>F5/G5</f>
        <v>0.40783166788528719</v>
      </c>
      <c r="I5" s="469" t="s">
        <v>327</v>
      </c>
      <c r="K5" s="267" t="s">
        <v>3</v>
      </c>
      <c r="L5" s="10">
        <v>5445</v>
      </c>
      <c r="M5" s="263" t="s">
        <v>384</v>
      </c>
      <c r="N5" s="279" t="s">
        <v>388</v>
      </c>
      <c r="O5" s="282"/>
      <c r="P5" s="282"/>
      <c r="Q5" s="282"/>
      <c r="R5" s="282"/>
    </row>
    <row r="6" spans="4:18" ht="30" customHeight="1" x14ac:dyDescent="0.2">
      <c r="D6" s="466">
        <v>3</v>
      </c>
      <c r="E6" s="470" t="s">
        <v>317</v>
      </c>
      <c r="F6" s="468">
        <v>3724</v>
      </c>
      <c r="G6" s="468">
        <v>3541</v>
      </c>
      <c r="H6" s="464">
        <f>F6/G6</f>
        <v>1.0516803162948321</v>
      </c>
      <c r="I6" s="471"/>
      <c r="K6" s="9" t="s">
        <v>317</v>
      </c>
      <c r="L6" s="10">
        <v>3541</v>
      </c>
      <c r="M6" s="236"/>
      <c r="N6" s="282" t="s">
        <v>389</v>
      </c>
      <c r="O6" s="282"/>
      <c r="P6" s="282"/>
      <c r="Q6" s="282"/>
      <c r="R6" s="282"/>
    </row>
    <row r="7" spans="4:18" ht="30" customHeight="1" x14ac:dyDescent="0.2">
      <c r="D7" s="466">
        <v>4</v>
      </c>
      <c r="E7" s="470" t="s">
        <v>318</v>
      </c>
      <c r="F7" s="468">
        <v>2812</v>
      </c>
      <c r="G7" s="468">
        <v>2863</v>
      </c>
      <c r="H7" s="464">
        <f>F7/G7</f>
        <v>0.98218651763884035</v>
      </c>
      <c r="I7" s="472" t="s">
        <v>421</v>
      </c>
      <c r="K7" s="9" t="s">
        <v>318</v>
      </c>
      <c r="L7" s="10">
        <v>2863</v>
      </c>
      <c r="M7" s="237" t="s">
        <v>385</v>
      </c>
    </row>
    <row r="8" spans="4:18" ht="30" customHeight="1" x14ac:dyDescent="0.2">
      <c r="D8" s="473">
        <v>5</v>
      </c>
      <c r="E8" s="470" t="s">
        <v>319</v>
      </c>
      <c r="F8" s="474">
        <v>2693</v>
      </c>
      <c r="G8" s="474">
        <v>2834</v>
      </c>
      <c r="H8" s="464">
        <f t="shared" si="0"/>
        <v>0.95024700070571633</v>
      </c>
      <c r="I8" s="475" t="s">
        <v>422</v>
      </c>
      <c r="K8" s="9" t="s">
        <v>319</v>
      </c>
      <c r="L8" s="11">
        <v>2834</v>
      </c>
      <c r="M8" s="238" t="s">
        <v>386</v>
      </c>
    </row>
    <row r="9" spans="4:18" ht="30" customHeight="1" x14ac:dyDescent="0.2">
      <c r="D9" s="473">
        <v>6</v>
      </c>
      <c r="E9" s="470" t="s">
        <v>135</v>
      </c>
      <c r="F9" s="474">
        <v>2346</v>
      </c>
      <c r="G9" s="474">
        <v>2474</v>
      </c>
      <c r="H9" s="464">
        <f t="shared" si="0"/>
        <v>0.94826192400970089</v>
      </c>
      <c r="I9" s="476" t="s">
        <v>423</v>
      </c>
      <c r="K9" s="9" t="s">
        <v>135</v>
      </c>
      <c r="L9" s="11">
        <v>2474</v>
      </c>
      <c r="M9" s="239"/>
    </row>
    <row r="10" spans="4:18" ht="30" customHeight="1" x14ac:dyDescent="0.2">
      <c r="D10" s="473">
        <v>7</v>
      </c>
      <c r="E10" s="470" t="s">
        <v>418</v>
      </c>
      <c r="F10" s="468">
        <v>1635</v>
      </c>
      <c r="G10" s="468">
        <v>1618</v>
      </c>
      <c r="H10" s="464">
        <f t="shared" si="0"/>
        <v>1.0105067985166873</v>
      </c>
      <c r="I10" s="476" t="s">
        <v>431</v>
      </c>
      <c r="K10" s="9" t="s">
        <v>320</v>
      </c>
      <c r="L10" s="10">
        <v>2110</v>
      </c>
      <c r="M10" s="239"/>
    </row>
    <row r="11" spans="4:18" ht="30" customHeight="1" x14ac:dyDescent="0.2">
      <c r="D11" s="473">
        <v>8</v>
      </c>
      <c r="E11" s="470" t="s">
        <v>395</v>
      </c>
      <c r="F11" s="468">
        <v>1562</v>
      </c>
      <c r="G11" s="468">
        <v>303</v>
      </c>
      <c r="H11" s="464">
        <f>F11/G11</f>
        <v>5.1551155115511555</v>
      </c>
      <c r="I11" s="476" t="s">
        <v>414</v>
      </c>
      <c r="K11" s="9" t="s">
        <v>377</v>
      </c>
      <c r="L11" s="11">
        <v>1618</v>
      </c>
      <c r="M11" s="239"/>
    </row>
    <row r="12" spans="4:18" ht="30" customHeight="1" x14ac:dyDescent="0.2">
      <c r="D12" s="473">
        <v>9</v>
      </c>
      <c r="E12" s="477" t="s">
        <v>320</v>
      </c>
      <c r="F12" s="474">
        <v>1502</v>
      </c>
      <c r="G12" s="474">
        <v>2110</v>
      </c>
      <c r="H12" s="464">
        <f t="shared" si="0"/>
        <v>0.71184834123222751</v>
      </c>
      <c r="I12" s="478" t="s">
        <v>420</v>
      </c>
      <c r="K12" s="12" t="s">
        <v>321</v>
      </c>
      <c r="L12" s="11">
        <v>1446</v>
      </c>
      <c r="M12" s="240"/>
    </row>
    <row r="13" spans="4:18" ht="30" customHeight="1" x14ac:dyDescent="0.2">
      <c r="D13" s="473">
        <v>10</v>
      </c>
      <c r="E13" s="470" t="s">
        <v>321</v>
      </c>
      <c r="F13" s="474">
        <v>1390</v>
      </c>
      <c r="G13" s="474">
        <v>1446</v>
      </c>
      <c r="H13" s="464">
        <f t="shared" si="0"/>
        <v>0.9612724757952974</v>
      </c>
      <c r="I13" s="476"/>
      <c r="K13" s="9" t="s">
        <v>311</v>
      </c>
      <c r="L13" s="11">
        <v>1080</v>
      </c>
      <c r="M13" s="239"/>
    </row>
    <row r="14" spans="4:18" ht="30" customHeight="1" x14ac:dyDescent="0.2">
      <c r="D14" s="473">
        <v>11</v>
      </c>
      <c r="E14" s="470" t="s">
        <v>311</v>
      </c>
      <c r="F14" s="468">
        <v>1281</v>
      </c>
      <c r="G14" s="468">
        <v>1080</v>
      </c>
      <c r="H14" s="464">
        <f t="shared" si="0"/>
        <v>1.1861111111111111</v>
      </c>
      <c r="I14" s="475" t="s">
        <v>410</v>
      </c>
      <c r="K14" s="9" t="s">
        <v>322</v>
      </c>
      <c r="L14" s="11">
        <v>787</v>
      </c>
      <c r="M14" s="238" t="s">
        <v>390</v>
      </c>
    </row>
    <row r="15" spans="4:18" ht="30" customHeight="1" x14ac:dyDescent="0.2">
      <c r="D15" s="466">
        <v>12</v>
      </c>
      <c r="E15" s="479" t="s">
        <v>322</v>
      </c>
      <c r="F15" s="474">
        <v>766</v>
      </c>
      <c r="G15" s="474">
        <v>787</v>
      </c>
      <c r="H15" s="464">
        <f t="shared" si="0"/>
        <v>0.97331639135959336</v>
      </c>
      <c r="I15" s="475" t="s">
        <v>412</v>
      </c>
      <c r="K15" s="14" t="s">
        <v>323</v>
      </c>
      <c r="L15" s="11">
        <v>756</v>
      </c>
      <c r="M15" s="238"/>
    </row>
    <row r="16" spans="4:18" ht="30" customHeight="1" x14ac:dyDescent="0.2">
      <c r="D16" s="466">
        <v>13</v>
      </c>
      <c r="E16" s="480" t="s">
        <v>323</v>
      </c>
      <c r="F16" s="474">
        <v>696</v>
      </c>
      <c r="G16" s="474">
        <v>756</v>
      </c>
      <c r="H16" s="464">
        <f t="shared" si="0"/>
        <v>0.92063492063492058</v>
      </c>
      <c r="I16" s="476"/>
      <c r="K16" s="13" t="s">
        <v>324</v>
      </c>
      <c r="L16" s="11">
        <v>682</v>
      </c>
      <c r="M16" s="239"/>
    </row>
    <row r="17" spans="4:13" ht="30" customHeight="1" x14ac:dyDescent="0.2">
      <c r="D17" s="466">
        <v>14</v>
      </c>
      <c r="E17" s="470" t="s">
        <v>324</v>
      </c>
      <c r="F17" s="474">
        <v>541</v>
      </c>
      <c r="G17" s="474">
        <v>682</v>
      </c>
      <c r="H17" s="464">
        <f t="shared" ref="H17" si="1">F17/G17</f>
        <v>0.79325513196480935</v>
      </c>
      <c r="I17" s="476"/>
      <c r="K17" s="9" t="s">
        <v>325</v>
      </c>
      <c r="L17" s="11">
        <v>582</v>
      </c>
      <c r="M17" s="239" t="s">
        <v>329</v>
      </c>
    </row>
    <row r="18" spans="4:13" ht="30" customHeight="1" x14ac:dyDescent="0.2">
      <c r="D18" s="711">
        <v>15</v>
      </c>
      <c r="E18" s="480" t="s">
        <v>347</v>
      </c>
      <c r="F18" s="474">
        <v>519</v>
      </c>
      <c r="G18" s="474">
        <v>496</v>
      </c>
      <c r="H18" s="235">
        <f>F18/G18</f>
        <v>1.0463709677419355</v>
      </c>
      <c r="I18" s="475"/>
      <c r="K18" s="13" t="s">
        <v>326</v>
      </c>
      <c r="L18" s="11">
        <v>537</v>
      </c>
      <c r="M18" s="238"/>
    </row>
    <row r="19" spans="4:13" ht="30" customHeight="1" x14ac:dyDescent="0.2">
      <c r="D19" s="712"/>
      <c r="E19" s="467" t="s">
        <v>396</v>
      </c>
      <c r="F19" s="485">
        <v>519</v>
      </c>
      <c r="G19" s="485">
        <v>306</v>
      </c>
      <c r="H19" s="486">
        <f>F19/G19</f>
        <v>1.696078431372549</v>
      </c>
      <c r="I19" s="469" t="s">
        <v>413</v>
      </c>
      <c r="K19" s="267" t="s">
        <v>346</v>
      </c>
      <c r="L19" s="273">
        <v>529</v>
      </c>
      <c r="M19" s="263"/>
    </row>
    <row r="20" spans="4:13" ht="30" customHeight="1" x14ac:dyDescent="0.2">
      <c r="D20" s="481">
        <v>17</v>
      </c>
      <c r="E20" s="467" t="s">
        <v>285</v>
      </c>
      <c r="F20" s="468">
        <v>458</v>
      </c>
      <c r="G20" s="468">
        <v>466</v>
      </c>
      <c r="H20" s="464">
        <v>0.98283261802575106</v>
      </c>
      <c r="I20" s="469"/>
      <c r="K20" s="267" t="s">
        <v>347</v>
      </c>
      <c r="L20" s="10">
        <v>496</v>
      </c>
      <c r="M20" s="263"/>
    </row>
    <row r="21" spans="4:13" ht="30" customHeight="1" x14ac:dyDescent="0.2">
      <c r="D21" s="481">
        <v>18</v>
      </c>
      <c r="E21" s="470" t="s">
        <v>346</v>
      </c>
      <c r="F21" s="468">
        <v>457</v>
      </c>
      <c r="G21" s="468">
        <v>529</v>
      </c>
      <c r="H21" s="464">
        <v>0.86389413988657848</v>
      </c>
      <c r="I21" s="471"/>
      <c r="K21" s="9" t="s">
        <v>285</v>
      </c>
      <c r="L21" s="10">
        <v>466</v>
      </c>
      <c r="M21" s="236"/>
    </row>
    <row r="22" spans="4:13" ht="30" customHeight="1" x14ac:dyDescent="0.2">
      <c r="D22" s="481">
        <v>19</v>
      </c>
      <c r="E22" s="470" t="s">
        <v>397</v>
      </c>
      <c r="F22" s="468">
        <v>444</v>
      </c>
      <c r="G22" s="468">
        <v>346</v>
      </c>
      <c r="H22" s="464">
        <v>1.2832369942196531</v>
      </c>
      <c r="I22" s="472"/>
      <c r="K22" s="9" t="s">
        <v>312</v>
      </c>
      <c r="L22" s="10">
        <v>451</v>
      </c>
      <c r="M22" s="237" t="s">
        <v>387</v>
      </c>
    </row>
    <row r="23" spans="4:13" ht="30" customHeight="1" x14ac:dyDescent="0.2">
      <c r="D23" s="481">
        <v>20</v>
      </c>
      <c r="E23" s="470" t="s">
        <v>398</v>
      </c>
      <c r="F23" s="468">
        <v>435</v>
      </c>
      <c r="G23" s="468">
        <v>311</v>
      </c>
      <c r="H23" s="464">
        <v>1.3987138263665595</v>
      </c>
      <c r="I23" s="475"/>
      <c r="K23" s="9" t="s">
        <v>378</v>
      </c>
      <c r="L23" s="11">
        <v>450</v>
      </c>
      <c r="M23" s="238"/>
    </row>
    <row r="24" spans="4:13" ht="30" customHeight="1" x14ac:dyDescent="0.2">
      <c r="D24" s="481">
        <v>21</v>
      </c>
      <c r="E24" s="470" t="s">
        <v>312</v>
      </c>
      <c r="F24" s="468">
        <v>432</v>
      </c>
      <c r="G24" s="468">
        <v>451</v>
      </c>
      <c r="H24" s="464">
        <v>0.95787139689578704</v>
      </c>
      <c r="I24" s="476" t="s">
        <v>424</v>
      </c>
      <c r="K24" s="9" t="s">
        <v>280</v>
      </c>
      <c r="L24" s="11">
        <v>449</v>
      </c>
      <c r="M24" s="239"/>
    </row>
    <row r="25" spans="4:13" ht="30" customHeight="1" x14ac:dyDescent="0.2">
      <c r="D25" s="481">
        <v>22</v>
      </c>
      <c r="E25" s="470" t="s">
        <v>280</v>
      </c>
      <c r="F25" s="468">
        <v>424</v>
      </c>
      <c r="G25" s="468">
        <v>449</v>
      </c>
      <c r="H25" s="464">
        <v>0.9443207126948775</v>
      </c>
      <c r="I25" s="476"/>
      <c r="K25" s="9" t="s">
        <v>352</v>
      </c>
      <c r="L25" s="11">
        <v>394</v>
      </c>
      <c r="M25" s="239"/>
    </row>
    <row r="26" spans="4:13" ht="30" customHeight="1" x14ac:dyDescent="0.2">
      <c r="D26" s="711">
        <v>23</v>
      </c>
      <c r="E26" s="470" t="s">
        <v>409</v>
      </c>
      <c r="F26" s="468">
        <v>414</v>
      </c>
      <c r="G26" s="468">
        <v>329</v>
      </c>
      <c r="H26" s="464">
        <v>1.2583586626139818</v>
      </c>
      <c r="I26" s="476"/>
      <c r="K26" s="9" t="s">
        <v>301</v>
      </c>
      <c r="L26" s="10">
        <v>394</v>
      </c>
      <c r="M26" s="239"/>
    </row>
    <row r="27" spans="4:13" ht="30" customHeight="1" x14ac:dyDescent="0.2">
      <c r="D27" s="713"/>
      <c r="E27" s="477" t="s">
        <v>204</v>
      </c>
      <c r="F27" s="474">
        <v>414</v>
      </c>
      <c r="G27" s="474">
        <v>537</v>
      </c>
      <c r="H27" s="464">
        <v>0.77094972067039103</v>
      </c>
      <c r="I27" s="478"/>
      <c r="K27" s="12" t="s">
        <v>353</v>
      </c>
      <c r="L27" s="11">
        <v>364</v>
      </c>
      <c r="M27" s="240"/>
    </row>
    <row r="28" spans="4:13" ht="30" customHeight="1" thickBot="1" x14ac:dyDescent="0.25">
      <c r="D28" s="714"/>
      <c r="E28" s="482" t="s">
        <v>429</v>
      </c>
      <c r="F28" s="483">
        <v>414</v>
      </c>
      <c r="G28" s="483">
        <v>450</v>
      </c>
      <c r="H28" s="242">
        <f>F28/G28</f>
        <v>0.92</v>
      </c>
      <c r="I28" s="484"/>
      <c r="K28" s="241" t="s">
        <v>300</v>
      </c>
      <c r="L28" s="266">
        <v>357</v>
      </c>
      <c r="M28" s="274"/>
    </row>
    <row r="29" spans="4:13" ht="12.75" customHeight="1" x14ac:dyDescent="0.2">
      <c r="D29" s="259"/>
      <c r="E29" s="260"/>
      <c r="F29" s="261"/>
      <c r="G29" s="261"/>
      <c r="H29" s="217"/>
      <c r="I29" s="258"/>
    </row>
    <row r="30" spans="4:13" ht="12.75" customHeight="1" x14ac:dyDescent="0.2">
      <c r="D30" s="259"/>
      <c r="E30" s="260"/>
      <c r="F30" s="261"/>
      <c r="G30" s="261"/>
      <c r="H30" s="217"/>
      <c r="I30" s="258"/>
    </row>
    <row r="31" spans="4:13" ht="12.75" customHeight="1" x14ac:dyDescent="0.2">
      <c r="D31" s="259"/>
      <c r="E31" s="260"/>
      <c r="F31" s="261"/>
      <c r="G31" s="261"/>
      <c r="H31" s="217"/>
      <c r="I31" s="258"/>
    </row>
    <row r="32" spans="4:13" ht="12.75" customHeight="1" x14ac:dyDescent="0.2">
      <c r="D32" s="259"/>
      <c r="E32" s="260"/>
      <c r="F32" s="261"/>
      <c r="G32" s="261"/>
      <c r="H32" s="217"/>
      <c r="I32" s="258"/>
    </row>
    <row r="33" spans="1:9" ht="12.75" customHeight="1" x14ac:dyDescent="0.2">
      <c r="D33" s="259"/>
      <c r="E33" s="260"/>
      <c r="F33" s="261"/>
      <c r="G33" s="261"/>
      <c r="H33" s="217"/>
      <c r="I33" s="258"/>
    </row>
    <row r="34" spans="1:9" ht="30" customHeight="1" x14ac:dyDescent="0.2">
      <c r="A34" s="143"/>
      <c r="B34" s="143"/>
    </row>
    <row r="35" spans="1:9" ht="30" customHeight="1" x14ac:dyDescent="0.2">
      <c r="A35" s="143"/>
      <c r="B35" s="143"/>
    </row>
    <row r="36" spans="1:9" ht="30" customHeight="1" x14ac:dyDescent="0.2">
      <c r="A36" s="143"/>
      <c r="B36" s="143"/>
    </row>
    <row r="37" spans="1:9" ht="30" customHeight="1" x14ac:dyDescent="0.2">
      <c r="A37" s="143"/>
      <c r="B37" s="143"/>
    </row>
    <row r="38" spans="1:9" ht="15" customHeight="1" x14ac:dyDescent="0.2">
      <c r="A38" s="143"/>
      <c r="B38" s="143"/>
    </row>
    <row r="39" spans="1:9" ht="30" customHeight="1" x14ac:dyDescent="0.2">
      <c r="A39" s="143"/>
      <c r="B39" s="143"/>
    </row>
    <row r="40" spans="1:9" ht="30" customHeight="1" x14ac:dyDescent="0.2">
      <c r="A40" s="143"/>
      <c r="B40" s="143"/>
    </row>
    <row r="41" spans="1:9" ht="30" customHeight="1" x14ac:dyDescent="0.2">
      <c r="A41" s="143"/>
      <c r="B41" s="143"/>
    </row>
    <row r="42" spans="1:9" ht="6" customHeight="1" x14ac:dyDescent="0.2">
      <c r="A42" s="143"/>
      <c r="B42" s="143"/>
    </row>
    <row r="43" spans="1:9" ht="30" customHeight="1" x14ac:dyDescent="0.2">
      <c r="A43" s="143"/>
      <c r="B43" s="143"/>
    </row>
    <row r="44" spans="1:9" ht="24.75" customHeight="1" x14ac:dyDescent="0.2"/>
    <row r="45" spans="1:9" ht="24.75" customHeight="1" x14ac:dyDescent="0.2"/>
    <row r="46" spans="1:9" ht="24.75" customHeight="1" x14ac:dyDescent="0.2"/>
    <row r="47" spans="1:9" ht="24.75" customHeight="1" x14ac:dyDescent="0.2"/>
  </sheetData>
  <mergeCells count="3">
    <mergeCell ref="D2:D3"/>
    <mergeCell ref="D18:D19"/>
    <mergeCell ref="D26:D28"/>
  </mergeCells>
  <phoneticPr fontId="11"/>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1:O7"/>
  <sheetViews>
    <sheetView showGridLines="0" zoomScale="78" zoomScaleNormal="78" workbookViewId="0">
      <selection activeCell="C6" sqref="C6"/>
    </sheetView>
  </sheetViews>
  <sheetFormatPr defaultRowHeight="14.4" x14ac:dyDescent="0.2"/>
  <cols>
    <col min="1" max="1" width="1.59765625" customWidth="1"/>
    <col min="2" max="2" width="15.59765625" customWidth="1"/>
    <col min="12" max="12" width="1.59765625" customWidth="1"/>
    <col min="13" max="13" width="10.8984375" customWidth="1"/>
    <col min="14" max="14" width="1.59765625" customWidth="1"/>
  </cols>
  <sheetData>
    <row r="1" spans="2:15" ht="15" thickBot="1" x14ac:dyDescent="0.25">
      <c r="M1" s="264" t="s">
        <v>236</v>
      </c>
    </row>
    <row r="2" spans="2:15" ht="29.4" thickBot="1" x14ac:dyDescent="0.25">
      <c r="B2" s="518"/>
      <c r="C2" s="519" t="s">
        <v>206</v>
      </c>
      <c r="D2" s="519" t="s">
        <v>207</v>
      </c>
      <c r="E2" s="520" t="s">
        <v>208</v>
      </c>
      <c r="F2" s="519" t="s">
        <v>209</v>
      </c>
      <c r="G2" s="520" t="s">
        <v>210</v>
      </c>
      <c r="H2" s="519" t="s">
        <v>211</v>
      </c>
      <c r="I2" s="520" t="s">
        <v>212</v>
      </c>
      <c r="J2" s="519" t="s">
        <v>213</v>
      </c>
      <c r="K2" s="519" t="s">
        <v>10</v>
      </c>
      <c r="L2" s="521"/>
      <c r="M2" s="522" t="s">
        <v>288</v>
      </c>
      <c r="N2" s="221"/>
      <c r="O2" t="s">
        <v>1</v>
      </c>
    </row>
    <row r="3" spans="2:15" ht="22.95" customHeight="1" x14ac:dyDescent="0.2">
      <c r="B3" s="517" t="s">
        <v>447</v>
      </c>
      <c r="C3" s="523">
        <v>1319</v>
      </c>
      <c r="D3" s="523">
        <v>5769</v>
      </c>
      <c r="E3" s="524">
        <v>6033</v>
      </c>
      <c r="F3" s="523">
        <v>7850</v>
      </c>
      <c r="G3" s="524">
        <v>8925</v>
      </c>
      <c r="H3" s="523">
        <v>7286</v>
      </c>
      <c r="I3" s="524">
        <v>7887</v>
      </c>
      <c r="J3" s="523">
        <v>4993</v>
      </c>
      <c r="K3" s="525">
        <v>5167</v>
      </c>
      <c r="L3" s="526"/>
      <c r="M3" s="527">
        <v>16249</v>
      </c>
      <c r="N3" s="220"/>
      <c r="O3" s="144">
        <f>SUM(C3:K3)</f>
        <v>55229</v>
      </c>
    </row>
    <row r="4" spans="2:15" ht="22.95" customHeight="1" thickBot="1" x14ac:dyDescent="0.25">
      <c r="B4" s="528" t="s">
        <v>287</v>
      </c>
      <c r="C4" s="529">
        <f>C3/O3</f>
        <v>2.3882380633362905E-2</v>
      </c>
      <c r="D4" s="529">
        <f>D3/O3</f>
        <v>0.10445599232287385</v>
      </c>
      <c r="E4" s="530">
        <f>E3/O3</f>
        <v>0.10923608973546506</v>
      </c>
      <c r="F4" s="529">
        <f>F3/O3</f>
        <v>0.14213547230621593</v>
      </c>
      <c r="G4" s="530">
        <f>G3/O3</f>
        <v>0.1615998841188506</v>
      </c>
      <c r="H4" s="529">
        <f>H3/O3</f>
        <v>0.13192344601568018</v>
      </c>
      <c r="I4" s="530">
        <f>I3/O3</f>
        <v>0.14280541020116244</v>
      </c>
      <c r="J4" s="529">
        <f>J3/O3</f>
        <v>9.0405402958590592E-2</v>
      </c>
      <c r="K4" s="529">
        <f>K3/O3</f>
        <v>9.3555921707798445E-2</v>
      </c>
      <c r="L4" s="531"/>
      <c r="M4" s="532">
        <f>M3/O3</f>
        <v>0.29421137445907042</v>
      </c>
      <c r="N4" s="193"/>
      <c r="O4" s="144"/>
    </row>
    <row r="5" spans="2:15" ht="22.95" customHeight="1" x14ac:dyDescent="0.2">
      <c r="B5" s="517" t="s">
        <v>400</v>
      </c>
      <c r="C5" s="523">
        <v>1715</v>
      </c>
      <c r="D5" s="523">
        <v>6418</v>
      </c>
      <c r="E5" s="524">
        <v>6787</v>
      </c>
      <c r="F5" s="523">
        <v>9415</v>
      </c>
      <c r="G5" s="524">
        <v>10175</v>
      </c>
      <c r="H5" s="523">
        <v>7890</v>
      </c>
      <c r="I5" s="524">
        <v>8620</v>
      </c>
      <c r="J5" s="523">
        <v>5054</v>
      </c>
      <c r="K5" s="525">
        <v>5671</v>
      </c>
      <c r="L5" s="526"/>
      <c r="M5" s="527">
        <v>17447</v>
      </c>
      <c r="N5" s="220"/>
      <c r="O5" s="144">
        <f>SUM(C5:K5)</f>
        <v>61745</v>
      </c>
    </row>
    <row r="6" spans="2:15" ht="22.95" customHeight="1" thickBot="1" x14ac:dyDescent="0.25">
      <c r="B6" s="533" t="s">
        <v>287</v>
      </c>
      <c r="C6" s="534">
        <f>C5/O5</f>
        <v>2.7775528382865008E-2</v>
      </c>
      <c r="D6" s="534">
        <f>D5/O5</f>
        <v>0.10394363916106568</v>
      </c>
      <c r="E6" s="535">
        <f>E5/O5</f>
        <v>0.10991983156530893</v>
      </c>
      <c r="F6" s="534">
        <f>F5/O5</f>
        <v>0.15248198234674873</v>
      </c>
      <c r="G6" s="535">
        <f>G5/O5</f>
        <v>0.16479067130941777</v>
      </c>
      <c r="H6" s="534">
        <f>H5/O5</f>
        <v>0.12778362620455097</v>
      </c>
      <c r="I6" s="535">
        <f>I5/O5</f>
        <v>0.13960644586606202</v>
      </c>
      <c r="J6" s="534">
        <f>J5/O5</f>
        <v>8.1852781601749136E-2</v>
      </c>
      <c r="K6" s="536">
        <f>K5/O5</f>
        <v>9.1845493562231761E-2</v>
      </c>
      <c r="L6" s="537"/>
      <c r="M6" s="538">
        <f>M5/O5</f>
        <v>0.28256538991011421</v>
      </c>
      <c r="N6" s="222"/>
      <c r="O6" s="144"/>
    </row>
    <row r="7" spans="2:15" ht="6" customHeight="1" x14ac:dyDescent="0.2"/>
  </sheetData>
  <phoneticPr fontId="1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B050"/>
    <pageSetUpPr fitToPage="1"/>
  </sheetPr>
  <dimension ref="A1:J30"/>
  <sheetViews>
    <sheetView showGridLines="0" view="pageBreakPreview" zoomScale="73" zoomScaleNormal="76" zoomScaleSheetLayoutView="73" workbookViewId="0">
      <pane ySplit="4" topLeftCell="A5" activePane="bottomLeft" state="frozen"/>
      <selection activeCell="U2" sqref="U2"/>
      <selection pane="bottomLeft" activeCell="H2" sqref="H2"/>
    </sheetView>
  </sheetViews>
  <sheetFormatPr defaultRowHeight="14.4" x14ac:dyDescent="0.2"/>
  <cols>
    <col min="1" max="1" width="1.3984375" customWidth="1"/>
    <col min="2" max="2" width="9.765625E-2" customWidth="1"/>
    <col min="3" max="3" width="2.296875" customWidth="1"/>
    <col min="4" max="4" width="3.3984375" customWidth="1"/>
    <col min="5" max="5" width="27.8984375" customWidth="1"/>
    <col min="6" max="7" width="12.296875" customWidth="1"/>
    <col min="8" max="8" width="11.796875" style="281" customWidth="1"/>
    <col min="9" max="9" width="55.796875" customWidth="1"/>
    <col min="10" max="10" width="2.69921875" customWidth="1"/>
  </cols>
  <sheetData>
    <row r="1" spans="4:10" ht="28.2" customHeight="1" x14ac:dyDescent="0.2">
      <c r="D1" s="693" t="s">
        <v>491</v>
      </c>
    </row>
    <row r="2" spans="4:10" ht="22.8" customHeight="1" thickBot="1" x14ac:dyDescent="0.25">
      <c r="D2" s="306"/>
      <c r="E2" s="306"/>
      <c r="F2" s="306"/>
      <c r="G2" s="306"/>
      <c r="H2" s="452"/>
      <c r="I2" s="691" t="s">
        <v>464</v>
      </c>
      <c r="J2" s="453"/>
    </row>
    <row r="3" spans="4:10" ht="28.2" customHeight="1" x14ac:dyDescent="0.2">
      <c r="D3" s="709" t="s">
        <v>13</v>
      </c>
      <c r="E3" s="626" t="s">
        <v>14</v>
      </c>
      <c r="F3" s="627" t="s">
        <v>432</v>
      </c>
      <c r="G3" s="627" t="s">
        <v>433</v>
      </c>
      <c r="H3" s="628" t="s">
        <v>283</v>
      </c>
      <c r="I3" s="629" t="s">
        <v>468</v>
      </c>
      <c r="J3" s="487"/>
    </row>
    <row r="4" spans="4:10" ht="28.2" customHeight="1" thickBot="1" x14ac:dyDescent="0.25">
      <c r="D4" s="710"/>
      <c r="E4" s="630" t="s">
        <v>295</v>
      </c>
      <c r="F4" s="631">
        <v>55229</v>
      </c>
      <c r="G4" s="631">
        <v>61745</v>
      </c>
      <c r="H4" s="632">
        <f t="shared" ref="H4:H9" si="0">F4/G4</f>
        <v>0.89446918778848494</v>
      </c>
      <c r="I4" s="633"/>
      <c r="J4" s="487"/>
    </row>
    <row r="5" spans="4:10" ht="36.6" customHeight="1" x14ac:dyDescent="0.2">
      <c r="D5" s="461">
        <v>1</v>
      </c>
      <c r="E5" s="634" t="s">
        <v>434</v>
      </c>
      <c r="F5" s="635">
        <v>4179</v>
      </c>
      <c r="G5" s="635">
        <v>5020</v>
      </c>
      <c r="H5" s="636">
        <f t="shared" si="0"/>
        <v>0.8324701195219123</v>
      </c>
      <c r="I5" s="637" t="s">
        <v>411</v>
      </c>
      <c r="J5" s="488"/>
    </row>
    <row r="6" spans="4:10" ht="36.6" customHeight="1" x14ac:dyDescent="0.2">
      <c r="D6" s="466">
        <v>2</v>
      </c>
      <c r="E6" s="638" t="s">
        <v>435</v>
      </c>
      <c r="F6" s="639">
        <v>2888</v>
      </c>
      <c r="G6" s="639">
        <v>2346</v>
      </c>
      <c r="H6" s="636">
        <f>F6/G6</f>
        <v>1.2310315430520034</v>
      </c>
      <c r="I6" s="640"/>
      <c r="J6" s="488"/>
    </row>
    <row r="7" spans="4:10" ht="36.6" customHeight="1" x14ac:dyDescent="0.2">
      <c r="D7" s="466">
        <v>3</v>
      </c>
      <c r="E7" s="641" t="s">
        <v>5</v>
      </c>
      <c r="F7" s="639">
        <v>2785</v>
      </c>
      <c r="G7" s="639">
        <v>2693</v>
      </c>
      <c r="H7" s="636">
        <f>F7/G7</f>
        <v>1.0341626438915708</v>
      </c>
      <c r="I7" s="642"/>
      <c r="J7" s="489"/>
    </row>
    <row r="8" spans="4:10" ht="36.6" customHeight="1" x14ac:dyDescent="0.2">
      <c r="D8" s="466">
        <v>4</v>
      </c>
      <c r="E8" s="641" t="s">
        <v>4</v>
      </c>
      <c r="F8" s="639">
        <v>2675</v>
      </c>
      <c r="G8" s="639">
        <v>2812</v>
      </c>
      <c r="H8" s="636">
        <f>F8/G8</f>
        <v>0.95128022759601705</v>
      </c>
      <c r="I8" s="643" t="s">
        <v>455</v>
      </c>
      <c r="J8" s="490"/>
    </row>
    <row r="9" spans="4:10" ht="36.6" customHeight="1" x14ac:dyDescent="0.2">
      <c r="D9" s="473">
        <v>5</v>
      </c>
      <c r="E9" s="641" t="s">
        <v>436</v>
      </c>
      <c r="F9" s="644">
        <v>1562</v>
      </c>
      <c r="G9" s="644">
        <v>3724</v>
      </c>
      <c r="H9" s="636">
        <f t="shared" si="0"/>
        <v>0.41944146079484423</v>
      </c>
      <c r="I9" s="645"/>
      <c r="J9" s="491"/>
    </row>
    <row r="10" spans="4:10" ht="36.6" customHeight="1" x14ac:dyDescent="0.2">
      <c r="D10" s="473">
        <v>6</v>
      </c>
      <c r="E10" s="641" t="s">
        <v>437</v>
      </c>
      <c r="F10" s="644">
        <v>1546</v>
      </c>
      <c r="G10" s="644">
        <v>1635</v>
      </c>
      <c r="H10" s="636">
        <f t="shared" ref="H10:H16" si="1">F10/G10</f>
        <v>0.94556574923547398</v>
      </c>
      <c r="I10" s="646" t="s">
        <v>454</v>
      </c>
      <c r="J10" s="492"/>
    </row>
    <row r="11" spans="4:10" ht="36.6" customHeight="1" x14ac:dyDescent="0.2">
      <c r="D11" s="473">
        <v>7</v>
      </c>
      <c r="E11" s="641" t="s">
        <v>438</v>
      </c>
      <c r="F11" s="639">
        <v>1368</v>
      </c>
      <c r="G11" s="639">
        <v>1281</v>
      </c>
      <c r="H11" s="636">
        <f t="shared" si="1"/>
        <v>1.0679156908665106</v>
      </c>
      <c r="I11" s="646" t="s">
        <v>410</v>
      </c>
      <c r="J11" s="492"/>
    </row>
    <row r="12" spans="4:10" ht="36.6" customHeight="1" x14ac:dyDescent="0.2">
      <c r="D12" s="473">
        <v>8</v>
      </c>
      <c r="E12" s="641" t="s">
        <v>439</v>
      </c>
      <c r="F12" s="639">
        <v>1270</v>
      </c>
      <c r="G12" s="639">
        <v>1390</v>
      </c>
      <c r="H12" s="647">
        <f t="shared" si="1"/>
        <v>0.91366906474820142</v>
      </c>
      <c r="I12" s="646"/>
      <c r="J12" s="492"/>
    </row>
    <row r="13" spans="4:10" ht="36.6" customHeight="1" x14ac:dyDescent="0.2">
      <c r="D13" s="473">
        <v>9</v>
      </c>
      <c r="E13" s="648" t="s">
        <v>12</v>
      </c>
      <c r="F13" s="644">
        <v>1228</v>
      </c>
      <c r="G13" s="644">
        <v>1502</v>
      </c>
      <c r="H13" s="636">
        <f t="shared" si="1"/>
        <v>0.81757656458055927</v>
      </c>
      <c r="I13" s="646"/>
      <c r="J13" s="493"/>
    </row>
    <row r="14" spans="4:10" ht="36.6" customHeight="1" x14ac:dyDescent="0.2">
      <c r="D14" s="473">
        <v>10</v>
      </c>
      <c r="E14" s="641" t="s">
        <v>440</v>
      </c>
      <c r="F14" s="644">
        <v>940</v>
      </c>
      <c r="G14" s="644">
        <v>766</v>
      </c>
      <c r="H14" s="636">
        <f t="shared" si="1"/>
        <v>1.2271540469973889</v>
      </c>
      <c r="I14" s="646" t="s">
        <v>412</v>
      </c>
      <c r="J14" s="492"/>
    </row>
    <row r="15" spans="4:10" ht="36.6" customHeight="1" x14ac:dyDescent="0.2">
      <c r="D15" s="473">
        <v>11</v>
      </c>
      <c r="E15" s="641" t="s">
        <v>461</v>
      </c>
      <c r="F15" s="639">
        <v>835</v>
      </c>
      <c r="G15" s="649">
        <v>879</v>
      </c>
      <c r="H15" s="636">
        <f t="shared" si="1"/>
        <v>0.94994311717861202</v>
      </c>
      <c r="I15" s="650"/>
      <c r="J15" s="491"/>
    </row>
    <row r="16" spans="4:10" ht="36.6" customHeight="1" x14ac:dyDescent="0.2">
      <c r="D16" s="466">
        <v>12</v>
      </c>
      <c r="E16" s="651" t="s">
        <v>442</v>
      </c>
      <c r="F16" s="644">
        <v>686</v>
      </c>
      <c r="G16" s="644">
        <v>696</v>
      </c>
      <c r="H16" s="636">
        <f t="shared" si="1"/>
        <v>0.98563218390804597</v>
      </c>
      <c r="I16" s="645"/>
      <c r="J16" s="491"/>
    </row>
    <row r="17" spans="1:10" ht="36.6" customHeight="1" x14ac:dyDescent="0.2">
      <c r="D17" s="466">
        <v>13</v>
      </c>
      <c r="E17" s="641" t="s">
        <v>466</v>
      </c>
      <c r="F17" s="644">
        <v>681</v>
      </c>
      <c r="G17" s="652" t="s">
        <v>417</v>
      </c>
      <c r="H17" s="653" t="s">
        <v>460</v>
      </c>
      <c r="I17" s="646" t="s">
        <v>453</v>
      </c>
      <c r="J17" s="492"/>
    </row>
    <row r="18" spans="1:10" ht="36.6" customHeight="1" x14ac:dyDescent="0.2">
      <c r="D18" s="466">
        <v>14</v>
      </c>
      <c r="E18" s="641" t="s">
        <v>443</v>
      </c>
      <c r="F18" s="644">
        <v>573</v>
      </c>
      <c r="G18" s="644">
        <v>278</v>
      </c>
      <c r="H18" s="636">
        <f>F18/G18</f>
        <v>2.0611510791366907</v>
      </c>
      <c r="I18" s="646" t="s">
        <v>459</v>
      </c>
      <c r="J18" s="492"/>
    </row>
    <row r="19" spans="1:10" ht="52.2" customHeight="1" thickBot="1" x14ac:dyDescent="0.25">
      <c r="D19" s="511">
        <v>15</v>
      </c>
      <c r="E19" s="641" t="s">
        <v>465</v>
      </c>
      <c r="F19" s="654">
        <v>519</v>
      </c>
      <c r="G19" s="652" t="s">
        <v>417</v>
      </c>
      <c r="H19" s="655" t="s">
        <v>246</v>
      </c>
      <c r="I19" s="645" t="s">
        <v>456</v>
      </c>
      <c r="J19" s="491"/>
    </row>
    <row r="20" spans="1:10" x14ac:dyDescent="0.2">
      <c r="A20" s="143"/>
      <c r="B20" s="143"/>
      <c r="E20" s="625"/>
      <c r="G20" s="625"/>
      <c r="I20" s="625"/>
    </row>
    <row r="21" spans="1:10" ht="15" customHeight="1" x14ac:dyDescent="0.2">
      <c r="A21" s="143"/>
      <c r="B21" s="143"/>
      <c r="E21" s="715" t="s">
        <v>471</v>
      </c>
      <c r="F21" s="715"/>
      <c r="G21" s="715"/>
      <c r="H21" s="715"/>
      <c r="I21" s="715"/>
    </row>
    <row r="22" spans="1:10" ht="18.600000000000001" customHeight="1" x14ac:dyDescent="0.2">
      <c r="A22" s="143"/>
      <c r="B22" s="143"/>
      <c r="E22" s="715"/>
      <c r="F22" s="715"/>
      <c r="G22" s="715"/>
      <c r="H22" s="715"/>
      <c r="I22" s="715"/>
    </row>
    <row r="23" spans="1:10" ht="30" customHeight="1" x14ac:dyDescent="0.2">
      <c r="A23" s="143"/>
      <c r="B23" s="143"/>
      <c r="E23" s="694" t="s">
        <v>470</v>
      </c>
    </row>
    <row r="24" spans="1:10" ht="30" customHeight="1" x14ac:dyDescent="0.2">
      <c r="A24" s="143"/>
      <c r="B24" s="143"/>
      <c r="E24" s="716" t="s">
        <v>472</v>
      </c>
      <c r="F24" s="717"/>
      <c r="G24" s="717"/>
      <c r="H24" s="717"/>
      <c r="I24" s="717"/>
    </row>
    <row r="25" spans="1:10" x14ac:dyDescent="0.2">
      <c r="A25" s="143"/>
      <c r="B25" s="143"/>
      <c r="E25" s="717"/>
      <c r="F25" s="717"/>
      <c r="G25" s="717"/>
      <c r="H25" s="717"/>
      <c r="I25" s="717"/>
    </row>
    <row r="26" spans="1:10" ht="30" customHeight="1" x14ac:dyDescent="0.2">
      <c r="A26" s="143"/>
      <c r="B26" s="143"/>
    </row>
    <row r="27" spans="1:10" ht="24.75" customHeight="1" x14ac:dyDescent="0.2"/>
    <row r="28" spans="1:10" ht="24.75" customHeight="1" x14ac:dyDescent="0.2"/>
    <row r="29" spans="1:10" ht="24.75" customHeight="1" x14ac:dyDescent="0.2"/>
    <row r="30" spans="1:10" ht="24.75" customHeight="1" x14ac:dyDescent="0.2"/>
  </sheetData>
  <mergeCells count="3">
    <mergeCell ref="D3:D4"/>
    <mergeCell ref="E21:I22"/>
    <mergeCell ref="E24:I25"/>
  </mergeCells>
  <phoneticPr fontId="11"/>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pageSetUpPr fitToPage="1"/>
  </sheetPr>
  <dimension ref="A1:L15"/>
  <sheetViews>
    <sheetView showGridLines="0" view="pageBreakPreview" zoomScale="92" zoomScaleNormal="86" zoomScaleSheetLayoutView="92" workbookViewId="0">
      <selection activeCell="I1" sqref="I1"/>
    </sheetView>
  </sheetViews>
  <sheetFormatPr defaultRowHeight="14.4" x14ac:dyDescent="0.2"/>
  <cols>
    <col min="1" max="1" width="2.3984375" style="306" customWidth="1"/>
    <col min="2" max="12" width="11.19921875" style="306" customWidth="1"/>
    <col min="13" max="13" width="1.69921875" style="306" customWidth="1"/>
    <col min="14" max="16384" width="8.796875" style="306"/>
  </cols>
  <sheetData>
    <row r="1" spans="1:12" ht="23.4" customHeight="1" x14ac:dyDescent="0.2">
      <c r="B1" s="692" t="s">
        <v>475</v>
      </c>
    </row>
    <row r="2" spans="1:12" ht="15" thickBot="1" x14ac:dyDescent="0.25">
      <c r="A2" s="380"/>
      <c r="B2" s="381"/>
      <c r="C2" s="381"/>
      <c r="D2" s="381"/>
      <c r="E2" s="381"/>
      <c r="F2" s="381"/>
      <c r="G2" s="381"/>
      <c r="H2" s="381"/>
      <c r="I2" s="381"/>
      <c r="J2" s="380"/>
      <c r="K2" s="381"/>
      <c r="L2" s="382" t="s">
        <v>467</v>
      </c>
    </row>
    <row r="3" spans="1:12" ht="16.5" customHeight="1" x14ac:dyDescent="0.2">
      <c r="A3" s="383"/>
      <c r="B3" s="718" t="s">
        <v>289</v>
      </c>
      <c r="C3" s="384" t="s">
        <v>106</v>
      </c>
      <c r="D3" s="385" t="s">
        <v>191</v>
      </c>
      <c r="E3" s="385" t="s">
        <v>192</v>
      </c>
      <c r="F3" s="385" t="s">
        <v>181</v>
      </c>
      <c r="G3" s="592" t="s">
        <v>193</v>
      </c>
      <c r="H3" s="592" t="s">
        <v>182</v>
      </c>
      <c r="I3" s="592" t="s">
        <v>180</v>
      </c>
      <c r="J3" s="592" t="s">
        <v>107</v>
      </c>
      <c r="K3" s="385" t="s">
        <v>0</v>
      </c>
      <c r="L3" s="290" t="s">
        <v>1</v>
      </c>
    </row>
    <row r="4" spans="1:12" ht="16.5" customHeight="1" thickBot="1" x14ac:dyDescent="0.25">
      <c r="A4" s="383"/>
      <c r="B4" s="719"/>
      <c r="C4" s="386">
        <v>1319</v>
      </c>
      <c r="D4" s="387">
        <v>5769</v>
      </c>
      <c r="E4" s="387">
        <v>6033</v>
      </c>
      <c r="F4" s="387">
        <v>7850</v>
      </c>
      <c r="G4" s="593">
        <v>8925</v>
      </c>
      <c r="H4" s="593">
        <v>7286</v>
      </c>
      <c r="I4" s="593">
        <v>7887</v>
      </c>
      <c r="J4" s="593">
        <v>4993</v>
      </c>
      <c r="K4" s="387">
        <v>5167</v>
      </c>
      <c r="L4" s="388">
        <v>55229</v>
      </c>
    </row>
    <row r="5" spans="1:12" ht="39.9" customHeight="1" x14ac:dyDescent="0.2">
      <c r="A5" s="389"/>
      <c r="B5" s="390" t="s">
        <v>2</v>
      </c>
      <c r="C5" s="391" t="s">
        <v>448</v>
      </c>
      <c r="D5" s="540" t="s">
        <v>5</v>
      </c>
      <c r="E5" s="540" t="s">
        <v>5</v>
      </c>
      <c r="F5" s="594" t="s">
        <v>450</v>
      </c>
      <c r="G5" s="594" t="s">
        <v>435</v>
      </c>
      <c r="H5" s="595" t="s">
        <v>449</v>
      </c>
      <c r="I5" s="540" t="s">
        <v>449</v>
      </c>
      <c r="J5" s="539" t="s">
        <v>4</v>
      </c>
      <c r="K5" s="391" t="s">
        <v>449</v>
      </c>
      <c r="L5" s="596" t="s">
        <v>445</v>
      </c>
    </row>
    <row r="6" spans="1:12" x14ac:dyDescent="0.2">
      <c r="A6" s="392"/>
      <c r="B6" s="393"/>
      <c r="C6" s="394">
        <v>245</v>
      </c>
      <c r="D6" s="395">
        <v>523</v>
      </c>
      <c r="E6" s="395">
        <v>655</v>
      </c>
      <c r="F6" s="395">
        <v>505</v>
      </c>
      <c r="G6" s="597">
        <v>656</v>
      </c>
      <c r="H6" s="598">
        <v>644</v>
      </c>
      <c r="I6" s="597">
        <v>780</v>
      </c>
      <c r="J6" s="597">
        <v>583</v>
      </c>
      <c r="K6" s="396">
        <v>670</v>
      </c>
      <c r="L6" s="599">
        <v>4179</v>
      </c>
    </row>
    <row r="7" spans="1:12" ht="39.9" customHeight="1" x14ac:dyDescent="0.2">
      <c r="A7" s="392"/>
      <c r="B7" s="397" t="s">
        <v>6</v>
      </c>
      <c r="C7" s="600" t="s">
        <v>435</v>
      </c>
      <c r="D7" s="398" t="s">
        <v>312</v>
      </c>
      <c r="E7" s="399" t="s">
        <v>449</v>
      </c>
      <c r="F7" s="399" t="s">
        <v>5</v>
      </c>
      <c r="G7" s="594" t="s">
        <v>451</v>
      </c>
      <c r="H7" s="594" t="s">
        <v>435</v>
      </c>
      <c r="I7" s="594" t="s">
        <v>4</v>
      </c>
      <c r="J7" s="391" t="s">
        <v>449</v>
      </c>
      <c r="K7" s="539" t="s">
        <v>5</v>
      </c>
      <c r="L7" s="400" t="s">
        <v>435</v>
      </c>
    </row>
    <row r="8" spans="1:12" x14ac:dyDescent="0.2">
      <c r="A8" s="392"/>
      <c r="B8" s="393"/>
      <c r="C8" s="396">
        <v>188</v>
      </c>
      <c r="D8" s="396">
        <v>304</v>
      </c>
      <c r="E8" s="395">
        <v>270</v>
      </c>
      <c r="F8" s="395">
        <v>494</v>
      </c>
      <c r="G8" s="597">
        <v>600</v>
      </c>
      <c r="H8" s="597">
        <v>605</v>
      </c>
      <c r="I8" s="597">
        <v>599</v>
      </c>
      <c r="J8" s="597">
        <v>426</v>
      </c>
      <c r="K8" s="395">
        <v>310</v>
      </c>
      <c r="L8" s="599">
        <v>2888</v>
      </c>
    </row>
    <row r="9" spans="1:12" ht="39.9" customHeight="1" x14ac:dyDescent="0.2">
      <c r="A9" s="392"/>
      <c r="B9" s="397" t="s">
        <v>7</v>
      </c>
      <c r="C9" s="398" t="s">
        <v>436</v>
      </c>
      <c r="D9" s="401" t="s">
        <v>443</v>
      </c>
      <c r="E9" s="601" t="s">
        <v>4</v>
      </c>
      <c r="F9" s="595" t="s">
        <v>435</v>
      </c>
      <c r="G9" s="595" t="s">
        <v>5</v>
      </c>
      <c r="H9" s="602" t="s">
        <v>4</v>
      </c>
      <c r="I9" s="602" t="s">
        <v>435</v>
      </c>
      <c r="J9" s="401" t="s">
        <v>438</v>
      </c>
      <c r="K9" s="402" t="s">
        <v>4</v>
      </c>
      <c r="L9" s="603" t="s">
        <v>5</v>
      </c>
    </row>
    <row r="10" spans="1:12" x14ac:dyDescent="0.2">
      <c r="A10" s="392"/>
      <c r="B10" s="393"/>
      <c r="C10" s="403">
        <v>96</v>
      </c>
      <c r="D10" s="604">
        <v>293</v>
      </c>
      <c r="E10" s="604">
        <v>175</v>
      </c>
      <c r="F10" s="395">
        <v>426</v>
      </c>
      <c r="G10" s="597">
        <v>388</v>
      </c>
      <c r="H10" s="597">
        <v>399</v>
      </c>
      <c r="I10" s="597">
        <v>446</v>
      </c>
      <c r="J10" s="597">
        <v>189</v>
      </c>
      <c r="K10" s="395">
        <v>277</v>
      </c>
      <c r="L10" s="599">
        <v>2785</v>
      </c>
    </row>
    <row r="11" spans="1:12" ht="39.9" customHeight="1" x14ac:dyDescent="0.2">
      <c r="A11" s="392"/>
      <c r="B11" s="397" t="s">
        <v>8</v>
      </c>
      <c r="C11" s="601" t="s">
        <v>117</v>
      </c>
      <c r="D11" s="398" t="s">
        <v>117</v>
      </c>
      <c r="E11" s="399" t="s">
        <v>435</v>
      </c>
      <c r="F11" s="539" t="s">
        <v>436</v>
      </c>
      <c r="G11" s="399" t="s">
        <v>4</v>
      </c>
      <c r="H11" s="594" t="s">
        <v>437</v>
      </c>
      <c r="I11" s="401" t="s">
        <v>437</v>
      </c>
      <c r="J11" s="539" t="s">
        <v>437</v>
      </c>
      <c r="K11" s="399" t="s">
        <v>437</v>
      </c>
      <c r="L11" s="603" t="s">
        <v>4</v>
      </c>
    </row>
    <row r="12" spans="1:12" x14ac:dyDescent="0.2">
      <c r="A12" s="392"/>
      <c r="B12" s="393"/>
      <c r="C12" s="605">
        <v>61</v>
      </c>
      <c r="D12" s="395">
        <v>223</v>
      </c>
      <c r="E12" s="606">
        <v>158</v>
      </c>
      <c r="F12" s="395">
        <v>274</v>
      </c>
      <c r="G12" s="597">
        <v>331</v>
      </c>
      <c r="H12" s="597">
        <v>236</v>
      </c>
      <c r="I12" s="607">
        <v>335</v>
      </c>
      <c r="J12" s="607">
        <v>184</v>
      </c>
      <c r="K12" s="395">
        <v>176</v>
      </c>
      <c r="L12" s="599">
        <v>2675</v>
      </c>
    </row>
    <row r="13" spans="1:12" ht="39.9" customHeight="1" x14ac:dyDescent="0.2">
      <c r="A13" s="392"/>
      <c r="B13" s="397" t="s">
        <v>9</v>
      </c>
      <c r="C13" s="608" t="s">
        <v>441</v>
      </c>
      <c r="D13" s="539" t="s">
        <v>440</v>
      </c>
      <c r="E13" s="539" t="s">
        <v>12</v>
      </c>
      <c r="F13" s="399" t="s">
        <v>4</v>
      </c>
      <c r="G13" s="594" t="s">
        <v>436</v>
      </c>
      <c r="H13" s="401" t="s">
        <v>436</v>
      </c>
      <c r="I13" s="401" t="s">
        <v>439</v>
      </c>
      <c r="J13" s="401" t="s">
        <v>436</v>
      </c>
      <c r="K13" s="401" t="s">
        <v>438</v>
      </c>
      <c r="L13" s="609" t="s">
        <v>436</v>
      </c>
    </row>
    <row r="14" spans="1:12" ht="15" thickBot="1" x14ac:dyDescent="0.25">
      <c r="A14" s="392"/>
      <c r="B14" s="404"/>
      <c r="C14" s="405">
        <v>60</v>
      </c>
      <c r="D14" s="406">
        <v>214</v>
      </c>
      <c r="E14" s="406">
        <v>154</v>
      </c>
      <c r="F14" s="406">
        <v>272</v>
      </c>
      <c r="G14" s="610">
        <v>317</v>
      </c>
      <c r="H14" s="610">
        <v>210</v>
      </c>
      <c r="I14" s="610">
        <v>288</v>
      </c>
      <c r="J14" s="610">
        <v>175</v>
      </c>
      <c r="K14" s="406">
        <v>143</v>
      </c>
      <c r="L14" s="611">
        <v>1562</v>
      </c>
    </row>
    <row r="15" spans="1:12" x14ac:dyDescent="0.2">
      <c r="A15" s="407"/>
      <c r="B15" s="408"/>
      <c r="C15" s="409"/>
      <c r="D15" s="409"/>
      <c r="E15" s="409"/>
      <c r="F15" s="409"/>
      <c r="G15" s="410"/>
      <c r="H15" s="410"/>
      <c r="I15" s="410"/>
      <c r="J15" s="410"/>
      <c r="K15" s="409"/>
      <c r="L15" s="409"/>
    </row>
  </sheetData>
  <mergeCells count="1">
    <mergeCell ref="B3:B4"/>
  </mergeCells>
  <phoneticPr fontId="11"/>
  <pageMargins left="0" right="0.23622047244094491" top="0.74803149606299213" bottom="0.74803149606299213"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★このシートの使い方</vt:lpstr>
      <vt:lpstr>（記）販売購入形態×高齢者×若者</vt:lpstr>
      <vt:lpstr>1消費生活相談総件数の推移</vt:lpstr>
      <vt:lpstr>県内の消費生活相談窓口の消費生活相談総件数</vt:lpstr>
      <vt:lpstr>相談者の居住地別苦情相談件数</vt:lpstr>
      <vt:lpstr>5苦情相談の商品・役務上位品目</vt:lpstr>
      <vt:lpstr>9苦情相談の契約当事者年代別件数表</vt:lpstr>
      <vt:lpstr>苦情相談件数の多い上位15品目</vt:lpstr>
      <vt:lpstr>年代別の苦情相談上位５品目</vt:lpstr>
      <vt:lpstr>付表2-2</vt:lpstr>
      <vt:lpstr>性別年代別相談件数</vt:lpstr>
      <vt:lpstr>職業別</vt:lpstr>
      <vt:lpstr>販売購入形態別件数及び構成比</vt:lpstr>
      <vt:lpstr>14販売購入形態グラフ (記者発表用（マルチ)</vt:lpstr>
      <vt:lpstr>クーリング・オフ</vt:lpstr>
      <vt:lpstr>付図7</vt:lpstr>
      <vt:lpstr>8苦情相談の契約当事者年代別件数</vt:lpstr>
      <vt:lpstr>付Ⅰ表21（地域別件数）</vt:lpstr>
      <vt:lpstr>県地域別</vt:lpstr>
      <vt:lpstr>県内の消費生活相談窓口の消費生活相談総件数!OLE_LINK1</vt:lpstr>
      <vt:lpstr>'14販売購入形態グラフ (記者発表用（マルチ)'!Print_Area</vt:lpstr>
      <vt:lpstr>'5苦情相談の商品・役務上位品目'!Print_Area</vt:lpstr>
      <vt:lpstr>'8苦情相談の契約当事者年代別件数'!Print_Area</vt:lpstr>
      <vt:lpstr>苦情相談件数の多い上位15品目!Print_Area</vt:lpstr>
      <vt:lpstr>性別年代別相談件数!Print_Area</vt:lpstr>
      <vt:lpstr>相談者の居住地別苦情相談件数!Print_Area</vt:lpstr>
      <vt:lpstr>年代別の苦情相談上位５品目!Print_Area</vt:lpstr>
      <vt:lpstr>販売購入形態別件数及び構成比!Print_Area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2021-07-19T02:31:18Z</cp:lastPrinted>
  <dcterms:created xsi:type="dcterms:W3CDTF">2015-07-10T04:48:01Z</dcterms:created>
  <dcterms:modified xsi:type="dcterms:W3CDTF">2022-08-12T03:30:54Z</dcterms:modified>
</cp:coreProperties>
</file>